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5" yWindow="5970" windowWidth="19230" windowHeight="6015"/>
  </bookViews>
  <sheets>
    <sheet name="C-3a-total" sheetId="6" r:id="rId1"/>
    <sheet name="C-3b-NACE 1.1-2010-2015" sheetId="7" r:id="rId2"/>
    <sheet name="C-3c-NACE 2.0-2016-2018" sheetId="8" r:id="rId3"/>
  </sheets>
  <definedNames>
    <definedName name="_xlnm.Print_Titles" localSheetId="2">'C-3c-NACE 2.0-2016-2018'!$5:$5</definedName>
  </definedNames>
  <calcPr calcId="144525" calcOnSave="0"/>
  <customWorkbookViews>
    <customWorkbookView name="Fe Sanchis_Moreno - Personal View" guid="{8925193B-C853-4D01-B936-2E82B771FA45}" mergeInterval="0" personalView="1" maximized="1" windowWidth="1916" windowHeight="855" activeSheetId="2"/>
  </customWorkbookViews>
</workbook>
</file>

<file path=xl/calcChain.xml><?xml version="1.0" encoding="utf-8"?>
<calcChain xmlns="http://schemas.openxmlformats.org/spreadsheetml/2006/main">
  <c r="X14" i="6" l="1"/>
  <c r="X10" i="6"/>
  <c r="X24" i="6" l="1"/>
  <c r="G10" i="6"/>
  <c r="G14" i="6" s="1"/>
  <c r="H10" i="6"/>
  <c r="H14" i="6" s="1"/>
  <c r="I10" i="6"/>
  <c r="I14" i="6"/>
  <c r="J10" i="6"/>
  <c r="J14" i="6"/>
  <c r="J21" i="6" s="1"/>
  <c r="K10" i="6"/>
  <c r="K14" i="6" s="1"/>
  <c r="V10" i="6"/>
  <c r="V14" i="6" s="1"/>
  <c r="M10" i="6"/>
  <c r="M14" i="6"/>
  <c r="N10" i="6"/>
  <c r="N14" i="6"/>
  <c r="N21" i="6" s="1"/>
  <c r="O10" i="6"/>
  <c r="O14" i="6" s="1"/>
  <c r="P10" i="6"/>
  <c r="P14" i="6" s="1"/>
  <c r="Q10" i="6"/>
  <c r="Q14" i="6"/>
  <c r="R10" i="6"/>
  <c r="R14" i="6"/>
  <c r="R21" i="6" s="1"/>
  <c r="S10" i="6"/>
  <c r="S14" i="6" s="1"/>
  <c r="T10" i="6"/>
  <c r="T14" i="6" s="1"/>
  <c r="U10" i="6"/>
  <c r="U14" i="6"/>
  <c r="U24" i="6" s="1"/>
  <c r="W10" i="6"/>
  <c r="W14" i="6"/>
  <c r="W24" i="6" s="1"/>
  <c r="L10" i="6"/>
  <c r="L14" i="6"/>
  <c r="L21" i="6" s="1"/>
  <c r="E10" i="6"/>
  <c r="E14" i="6" s="1"/>
  <c r="E24" i="6" s="1"/>
  <c r="F10" i="6"/>
  <c r="F14" i="6"/>
  <c r="F24" i="6" s="1"/>
  <c r="D10" i="6"/>
  <c r="D14" i="6" s="1"/>
  <c r="D24" i="6" s="1"/>
  <c r="J24" i="6"/>
  <c r="N24" i="6"/>
  <c r="R24" i="6"/>
  <c r="U21" i="6"/>
  <c r="Q24" i="6"/>
  <c r="Q21" i="6"/>
  <c r="M24" i="6"/>
  <c r="M21" i="6"/>
  <c r="I24" i="6"/>
  <c r="I21" i="6"/>
  <c r="S21" i="6" l="1"/>
  <c r="S24" i="6"/>
  <c r="O21" i="6"/>
  <c r="O24" i="6"/>
  <c r="K21" i="6"/>
  <c r="K24" i="6"/>
  <c r="G24" i="6"/>
  <c r="G21" i="6"/>
  <c r="T21" i="6"/>
  <c r="T24" i="6"/>
  <c r="P21" i="6"/>
  <c r="P24" i="6"/>
  <c r="V21" i="6"/>
  <c r="V24" i="6"/>
  <c r="H21" i="6"/>
  <c r="H24" i="6"/>
  <c r="L24" i="6"/>
</calcChain>
</file>

<file path=xl/sharedStrings.xml><?xml version="1.0" encoding="utf-8"?>
<sst xmlns="http://schemas.openxmlformats.org/spreadsheetml/2006/main" count="290" uniqueCount="148">
  <si>
    <t>Unit</t>
  </si>
  <si>
    <t>billion international dollars</t>
  </si>
  <si>
    <t>Desalinated water</t>
  </si>
  <si>
    <t>Reused water</t>
  </si>
  <si>
    <t>Imports of water</t>
  </si>
  <si>
    <t>Exports of water</t>
  </si>
  <si>
    <t>Losses of water during transport</t>
  </si>
  <si>
    <t xml:space="preserve">Freshwater available </t>
  </si>
  <si>
    <t>Freshwater use</t>
  </si>
  <si>
    <t>of which used by</t>
  </si>
  <si>
    <t xml:space="preserve">Households </t>
  </si>
  <si>
    <t>Agriculture, forestry and fishing (ISIC 01-03)</t>
  </si>
  <si>
    <t>Manufacturing (ISIC 10-33)</t>
  </si>
  <si>
    <t>Electricity industry (ISIC 351)</t>
  </si>
  <si>
    <t>Other economic activities</t>
  </si>
  <si>
    <t xml:space="preserve">Freshwater use per GDP </t>
  </si>
  <si>
    <t>Freshwater abstracted  
(= Table C-2, row 4)</t>
  </si>
  <si>
    <r>
      <t xml:space="preserve"> million m</t>
    </r>
    <r>
      <rPr>
        <vertAlign val="superscript"/>
        <sz val="12"/>
        <rFont val="Calibri"/>
        <family val="2"/>
      </rPr>
      <t>3</t>
    </r>
    <r>
      <rPr>
        <sz val="11"/>
        <color indexed="8"/>
        <rFont val="Calibri"/>
        <family val="2"/>
      </rPr>
      <t/>
    </r>
  </si>
  <si>
    <r>
      <t>m</t>
    </r>
    <r>
      <rPr>
        <vertAlign val="superscript"/>
        <sz val="12"/>
        <rFont val="Calibri"/>
        <family val="2"/>
      </rPr>
      <t>3</t>
    </r>
    <r>
      <rPr>
        <sz val="12"/>
        <rFont val="Calibri"/>
        <family val="2"/>
        <charset val="204"/>
      </rPr>
      <t xml:space="preserve"> / 1000 international dollars </t>
    </r>
  </si>
  <si>
    <t>…</t>
  </si>
  <si>
    <t>Other losses and water not for use</t>
  </si>
  <si>
    <t>Total freshwater available</t>
  </si>
  <si>
    <t>Total freshwater use</t>
  </si>
  <si>
    <r>
      <t xml:space="preserve">       </t>
    </r>
    <r>
      <rPr>
        <i/>
        <sz val="12"/>
        <rFont val="Calibri"/>
        <family val="2"/>
      </rPr>
      <t xml:space="preserve"> </t>
    </r>
    <r>
      <rPr>
        <i/>
        <sz val="12"/>
        <rFont val="Calibri"/>
        <family val="2"/>
        <charset val="204"/>
      </rPr>
      <t>of which used for irrigation in agriculture</t>
    </r>
  </si>
  <si>
    <t>Total freshwater use per unit of GDP</t>
  </si>
  <si>
    <t>6-a</t>
  </si>
  <si>
    <t>Belarus</t>
  </si>
  <si>
    <t>Nov 3, 2017</t>
  </si>
  <si>
    <t>Section of OKED (compliant with NACE 1.1)</t>
  </si>
  <si>
    <t>Total</t>
  </si>
  <si>
    <t>million m3</t>
  </si>
  <si>
    <t xml:space="preserve">by economic activity "Types of Economic Activities" 005-2006 (compliant with NACE Rev. 1.1) </t>
  </si>
  <si>
    <t>Agriculture, hunting and foresty</t>
  </si>
  <si>
    <t>A</t>
  </si>
  <si>
    <t>Fishing and fish farming</t>
  </si>
  <si>
    <t>B</t>
  </si>
  <si>
    <t>Mining and quarrying</t>
  </si>
  <si>
    <t>С</t>
  </si>
  <si>
    <t>Manufacturing</t>
  </si>
  <si>
    <t>D</t>
  </si>
  <si>
    <t>of which:</t>
  </si>
  <si>
    <t>Manufacture of food
products, including
beverages, and tobacco</t>
  </si>
  <si>
    <t>DA</t>
  </si>
  <si>
    <t>Manufacture of textiles and textile articles</t>
  </si>
  <si>
    <t>DB</t>
  </si>
  <si>
    <t>Manufacture of leather,
products of leather and
footwear</t>
  </si>
  <si>
    <t>DC</t>
  </si>
  <si>
    <t>Processing of wood; manufacture of products of wood</t>
  </si>
  <si>
    <t>DD</t>
  </si>
  <si>
    <t>Manufacture of pulp,
paper and paper
products. Publishing</t>
  </si>
  <si>
    <t>DE</t>
  </si>
  <si>
    <t>Manufacture of coke, petroleum products and nuclear materials</t>
  </si>
  <si>
    <t>DF</t>
  </si>
  <si>
    <t>Manufacture of chemicals and chemical products</t>
  </si>
  <si>
    <t>DG</t>
  </si>
  <si>
    <t>Manufacture of rubber and plastics products</t>
  </si>
  <si>
    <t>DH</t>
  </si>
  <si>
    <t>Manufacture of other non-metallic mineral products</t>
  </si>
  <si>
    <t>DI</t>
  </si>
  <si>
    <t>Manufacture of basic metals and fabricated metal products</t>
  </si>
  <si>
    <t>DJ</t>
  </si>
  <si>
    <t>Manufacture of machinery and equipment</t>
  </si>
  <si>
    <t>DK</t>
  </si>
  <si>
    <t>Manufacture of electrical, electronic and optical equipment</t>
  </si>
  <si>
    <t>DL</t>
  </si>
  <si>
    <t>Manufacture of motor vehicles and equipment</t>
  </si>
  <si>
    <t>DM</t>
  </si>
  <si>
    <t>Other</t>
  </si>
  <si>
    <t>DN</t>
  </si>
  <si>
    <t>Electricity, gas and water supply</t>
  </si>
  <si>
    <t>E</t>
  </si>
  <si>
    <t>Construction</t>
  </si>
  <si>
    <t>F</t>
  </si>
  <si>
    <t>Trade; repair of motor vehicles and household and personal goods</t>
  </si>
  <si>
    <t>G</t>
  </si>
  <si>
    <t>Hotels and restaurants</t>
  </si>
  <si>
    <t>H</t>
  </si>
  <si>
    <t>Transport and communications</t>
  </si>
  <si>
    <t>I</t>
  </si>
  <si>
    <t>Financial activities</t>
  </si>
  <si>
    <t>J</t>
  </si>
  <si>
    <t>Real estate, renting and business services</t>
  </si>
  <si>
    <t>K</t>
  </si>
  <si>
    <t>Public administration</t>
  </si>
  <si>
    <t>L</t>
  </si>
  <si>
    <t>Education</t>
  </si>
  <si>
    <t>M</t>
  </si>
  <si>
    <t>Health and social work</t>
  </si>
  <si>
    <t>N</t>
  </si>
  <si>
    <t>Community and other services</t>
  </si>
  <si>
    <t>O</t>
  </si>
  <si>
    <t>Section of OKED (compliant with NACE 2.0)</t>
  </si>
  <si>
    <r>
      <t xml:space="preserve"> million m</t>
    </r>
    <r>
      <rPr>
        <vertAlign val="superscript"/>
        <sz val="12"/>
        <rFont val="Calibri"/>
        <family val="2"/>
        <charset val="204"/>
      </rPr>
      <t>3</t>
    </r>
    <r>
      <rPr>
        <sz val="11"/>
        <color indexed="8"/>
        <rFont val="Calibri"/>
        <family val="2"/>
      </rPr>
      <t/>
    </r>
  </si>
  <si>
    <t>by economic activity "Types of Economic Activities" 005-2011 (compliant with NACE Rev. 2.0)</t>
  </si>
  <si>
    <t>Agriculture, forestry and fishing</t>
  </si>
  <si>
    <t>Mining</t>
  </si>
  <si>
    <t>C</t>
  </si>
  <si>
    <t>Manufacture of food products, beverages and tobacco products</t>
  </si>
  <si>
    <t>CA</t>
  </si>
  <si>
    <t>Manufacture of textile articles, wearing apparel, articles of leather and fur</t>
  </si>
  <si>
    <t>CB</t>
  </si>
  <si>
    <t>Manufacture of products of wood and paper; printing and reproduction of recorded media</t>
  </si>
  <si>
    <t>CC</t>
  </si>
  <si>
    <t>Manufacture of coke and refined petroleum products</t>
  </si>
  <si>
    <t>CD</t>
  </si>
  <si>
    <t>CE</t>
  </si>
  <si>
    <t>Manufacture of basic pharmaceuticals and medicinal products</t>
  </si>
  <si>
    <t>CF</t>
  </si>
  <si>
    <t>Manufacture of rubber and plastics products, of other non-metallic mineral products</t>
  </si>
  <si>
    <t>CG</t>
  </si>
  <si>
    <t>Manufacture of basic metals; manufacture of fabricated metal products, except machinery and equipment</t>
  </si>
  <si>
    <t>CH</t>
  </si>
  <si>
    <t>Manufacture of computer, electronic and optical products</t>
  </si>
  <si>
    <t>CI</t>
  </si>
  <si>
    <t>Manufacture of electrical equipment</t>
  </si>
  <si>
    <t>CJ</t>
  </si>
  <si>
    <t>Manufacture of machinery and equipment n.e.c.</t>
  </si>
  <si>
    <t>CK</t>
  </si>
  <si>
    <t>Manufacture of transport vehicles and equipment</t>
  </si>
  <si>
    <t>CL</t>
  </si>
  <si>
    <t>Other manufacturing; repair and installation of machinery and equipment</t>
  </si>
  <si>
    <t>CM</t>
  </si>
  <si>
    <t>Electricity, gas, steam, hot water and air conditioning supply</t>
  </si>
  <si>
    <t>Water supply; waste management and remediation activities</t>
  </si>
  <si>
    <t>Wholesale and retail trade; repair of motor vehicles and motorcycles</t>
  </si>
  <si>
    <t>Transportation and storage, postal and courier activities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</si>
  <si>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</si>
  <si>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</si>
  <si>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</si>
  <si>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</si>
  <si>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</si>
  <si>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</si>
  <si>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P</t>
  </si>
  <si>
    <t>Human health and social work activities</t>
  </si>
  <si>
    <t>Q</t>
  </si>
  <si>
    <t xml:space="preserve">Arts, sports, entertainment and recreation </t>
  </si>
  <si>
    <t>R</t>
  </si>
  <si>
    <t>Other service activity</t>
  </si>
  <si>
    <t>S</t>
  </si>
  <si>
    <t>Reference:</t>
  </si>
  <si>
    <t>The data of the Ministry of Natural Resources and Environmental Protection of the Republic of Belarus.</t>
  </si>
  <si>
    <t xml:space="preserve">Time series data on the indicators for 2010-2015, Table C-3. Total water use: </t>
  </si>
  <si>
    <t>Indicators 0-7, 9-13: by the data of the Ministry of Natural Resources and Environmental Protection of the Republic of Belarus.</t>
  </si>
  <si>
    <t>Indicator 8: by the data of the Ministry of Housing and Utilities of the Republic of Belarus (leave of water to the population).</t>
  </si>
  <si>
    <r>
      <t xml:space="preserve">Time series data on the indicators for 1990-2018, Table C-3 Total water use: </t>
    </r>
    <r>
      <rPr>
        <i/>
        <sz val="14"/>
        <rFont val="Calibri"/>
        <family val="2"/>
      </rPr>
      <t xml:space="preserve"> Belarus</t>
    </r>
  </si>
  <si>
    <t>July 17, 2019</t>
  </si>
  <si>
    <t xml:space="preserve">Time series data on the indicators for 2016-2018, Table C-3. Total water use: </t>
  </si>
  <si>
    <t>GDP at PPP at constant prices (2011), by the World Bank as of July 17,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</si>
</sst>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name val="Calibri"/>
      <family val="2"/>
    </font>
    <font>
      <i/>
      <sz val="14"/>
      <name val="Calibri"/>
      <family val="2"/>
    </font>
    <font>
      <sz val="11"/>
      <name val="Calibri"/>
      <family val="2"/>
    </font>
    <font>
      <sz val="12"/>
      <name val="Calibri"/>
      <family val="2"/>
      <charset val="204"/>
    </font>
    <font>
      <i/>
      <sz val="12"/>
      <name val="Calibri"/>
      <family val="2"/>
    </font>
    <font>
      <i/>
      <sz val="10"/>
      <name val="Calibri"/>
      <family val="2"/>
    </font>
    <font>
      <b/>
      <sz val="12"/>
      <name val="Calibri"/>
      <family val="2"/>
      <charset val="204"/>
    </font>
    <font>
      <vertAlign val="superscript"/>
      <sz val="12"/>
      <name val="Calibri"/>
      <family val="2"/>
    </font>
    <font>
      <sz val="12"/>
      <name val="Calibri"/>
      <family val="2"/>
    </font>
    <font>
      <sz val="12"/>
      <name val="Calibri"/>
      <family val="2"/>
      <charset val="204"/>
    </font>
    <font>
      <sz val="12"/>
      <color indexed="8"/>
      <name val="Calibri"/>
      <family val="2"/>
    </font>
    <font>
      <i/>
      <sz val="12"/>
      <name val="Calibri"/>
      <family val="2"/>
      <charset val="204"/>
    </font>
    <font>
      <i/>
      <sz val="11"/>
      <name val="Calibri"/>
      <family val="2"/>
      <charset val="204"/>
    </font>
    <font>
      <sz val="11"/>
      <name val="Calibri"/>
      <family val="2"/>
      <charset val="204"/>
    </font>
    <font>
      <vertAlign val="superscript"/>
      <sz val="12"/>
      <name val="Calibri"/>
      <family val="2"/>
      <charset val="204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i/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4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5" fillId="2" borderId="1" xfId="0" applyFont="1" applyFill="1" applyBorder="1" applyAlignment="1">
      <alignment horizontal="left" vertical="center" wrapText="1"/>
    </xf>
    <xf numFmtId="0" fontId="4" fillId="3" borderId="0" xfId="0" applyFont="1" applyFill="1"/>
    <xf numFmtId="0" fontId="7" fillId="3" borderId="0" xfId="0" applyFont="1" applyFill="1" applyAlignment="1">
      <alignment horizontal="left"/>
    </xf>
    <xf numFmtId="0" fontId="4" fillId="0" borderId="2" xfId="0" applyFont="1" applyBorder="1"/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wrapText="1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3" borderId="0" xfId="0" applyFont="1" applyFill="1" applyAlignment="1">
      <alignment wrapText="1"/>
    </xf>
    <xf numFmtId="0" fontId="4" fillId="3" borderId="0" xfId="0" applyFont="1" applyFill="1" applyAlignment="1">
      <alignment horizontal="left"/>
    </xf>
    <xf numFmtId="165" fontId="5" fillId="4" borderId="2" xfId="0" applyNumberFormat="1" applyFont="1" applyFill="1" applyBorder="1" applyAlignment="1">
      <alignment horizontal="center" vertical="center" wrapText="1"/>
    </xf>
    <xf numFmtId="165" fontId="8" fillId="5" borderId="5" xfId="0" applyNumberFormat="1" applyFont="1" applyFill="1" applyBorder="1" applyAlignment="1">
      <alignment horizontal="center" vertical="center" wrapText="1"/>
    </xf>
    <xf numFmtId="165" fontId="5" fillId="4" borderId="5" xfId="0" applyNumberFormat="1" applyFont="1" applyFill="1" applyBorder="1" applyAlignment="1">
      <alignment horizontal="center" vertical="center" wrapText="1"/>
    </xf>
    <xf numFmtId="165" fontId="5" fillId="4" borderId="6" xfId="0" applyNumberFormat="1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165" fontId="5" fillId="4" borderId="7" xfId="0" applyNumberFormat="1" applyFont="1" applyFill="1" applyBorder="1" applyAlignment="1">
      <alignment horizontal="center" vertical="center" wrapText="1"/>
    </xf>
    <xf numFmtId="165" fontId="5" fillId="4" borderId="8" xfId="0" applyNumberFormat="1" applyFont="1" applyFill="1" applyBorder="1" applyAlignment="1">
      <alignment horizontal="center" vertical="center" wrapText="1"/>
    </xf>
    <xf numFmtId="165" fontId="5" fillId="4" borderId="3" xfId="0" applyNumberFormat="1" applyFont="1" applyFill="1" applyBorder="1" applyAlignment="1">
      <alignment horizontal="center" vertical="center" wrapText="1"/>
    </xf>
    <xf numFmtId="165" fontId="12" fillId="4" borderId="5" xfId="0" applyNumberFormat="1" applyFont="1" applyFill="1" applyBorder="1" applyAlignment="1">
      <alignment horizontal="center" vertical="center" wrapText="1"/>
    </xf>
    <xf numFmtId="165" fontId="10" fillId="4" borderId="6" xfId="0" applyNumberFormat="1" applyFont="1" applyFill="1" applyBorder="1" applyAlignment="1">
      <alignment horizontal="center" vertical="center" wrapText="1"/>
    </xf>
    <xf numFmtId="165" fontId="10" fillId="4" borderId="1" xfId="0" applyNumberFormat="1" applyFont="1" applyFill="1" applyBorder="1" applyAlignment="1">
      <alignment horizontal="center" vertical="center" wrapText="1"/>
    </xf>
    <xf numFmtId="165" fontId="10" fillId="4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/>
    </xf>
    <xf numFmtId="165" fontId="5" fillId="4" borderId="4" xfId="0" applyNumberFormat="1" applyFont="1" applyFill="1" applyBorder="1" applyAlignment="1">
      <alignment horizontal="center" vertical="center" wrapText="1"/>
    </xf>
    <xf numFmtId="165" fontId="10" fillId="4" borderId="4" xfId="0" applyNumberFormat="1" applyFont="1" applyFill="1" applyBorder="1" applyAlignment="1">
      <alignment horizontal="center" vertical="center" wrapText="1"/>
    </xf>
    <xf numFmtId="165" fontId="10" fillId="4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5" fillId="3" borderId="0" xfId="0" applyFont="1" applyFill="1"/>
    <xf numFmtId="0" fontId="17" fillId="0" borderId="0" xfId="0" applyFont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9" fillId="3" borderId="0" xfId="0" applyFont="1" applyFill="1" applyAlignment="1">
      <alignment horizontal="right"/>
    </xf>
    <xf numFmtId="0" fontId="17" fillId="0" borderId="2" xfId="0" applyFont="1" applyBorder="1" applyAlignment="1">
      <alignment horizontal="center" vertical="center"/>
    </xf>
    <xf numFmtId="0" fontId="17" fillId="0" borderId="2" xfId="0" applyFont="1" applyBorder="1"/>
    <xf numFmtId="0" fontId="17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20" fillId="6" borderId="2" xfId="0" applyFont="1" applyFill="1" applyBorder="1" applyAlignment="1">
      <alignment wrapText="1"/>
    </xf>
    <xf numFmtId="0" fontId="17" fillId="4" borderId="2" xfId="0" applyFont="1" applyFill="1" applyBorder="1" applyAlignment="1">
      <alignment horizontal="center" vertical="center"/>
    </xf>
    <xf numFmtId="165" fontId="17" fillId="6" borderId="2" xfId="0" applyNumberFormat="1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vertical="top" wrapText="1"/>
    </xf>
    <xf numFmtId="0" fontId="21" fillId="4" borderId="2" xfId="0" applyFont="1" applyFill="1" applyBorder="1" applyAlignment="1">
      <alignment horizontal="center" vertical="center" wrapText="1"/>
    </xf>
    <xf numFmtId="165" fontId="17" fillId="4" borderId="2" xfId="0" applyNumberFormat="1" applyFont="1" applyFill="1" applyBorder="1" applyAlignment="1">
      <alignment horizontal="center" vertical="center"/>
    </xf>
    <xf numFmtId="0" fontId="21" fillId="7" borderId="1" xfId="0" applyFont="1" applyFill="1" applyBorder="1" applyAlignment="1">
      <alignment horizontal="left" vertical="top" wrapText="1" indent="1"/>
    </xf>
    <xf numFmtId="0" fontId="21" fillId="7" borderId="1" xfId="0" applyFont="1" applyFill="1" applyBorder="1" applyAlignment="1">
      <alignment horizontal="center" vertical="center" wrapText="1"/>
    </xf>
    <xf numFmtId="165" fontId="17" fillId="7" borderId="1" xfId="0" applyNumberFormat="1" applyFont="1" applyFill="1" applyBorder="1" applyAlignment="1">
      <alignment horizontal="center" vertical="center"/>
    </xf>
    <xf numFmtId="0" fontId="21" fillId="7" borderId="2" xfId="0" applyFont="1" applyFill="1" applyBorder="1" applyAlignment="1">
      <alignment horizontal="left" vertical="top" wrapText="1" indent="1"/>
    </xf>
    <xf numFmtId="0" fontId="21" fillId="7" borderId="2" xfId="0" applyFont="1" applyFill="1" applyBorder="1" applyAlignment="1">
      <alignment horizontal="center" vertical="center" wrapText="1"/>
    </xf>
    <xf numFmtId="0" fontId="21" fillId="7" borderId="2" xfId="0" applyFont="1" applyFill="1" applyBorder="1" applyAlignment="1">
      <alignment horizontal="left" wrapText="1" indent="1"/>
    </xf>
    <xf numFmtId="0" fontId="21" fillId="4" borderId="2" xfId="0" applyFont="1" applyFill="1" applyBorder="1" applyAlignment="1">
      <alignment wrapText="1"/>
    </xf>
    <xf numFmtId="0" fontId="17" fillId="0" borderId="0" xfId="0" applyFont="1"/>
    <xf numFmtId="165" fontId="17" fillId="0" borderId="0" xfId="0" applyNumberFormat="1" applyFont="1"/>
    <xf numFmtId="0" fontId="5" fillId="6" borderId="5" xfId="0" applyFont="1" applyFill="1" applyBorder="1" applyAlignment="1">
      <alignment horizontal="center" vertical="center" wrapText="1"/>
    </xf>
    <xf numFmtId="0" fontId="21" fillId="8" borderId="2" xfId="0" applyFont="1" applyFill="1" applyBorder="1" applyAlignment="1">
      <alignment horizontal="left" vertical="top" wrapText="1" indent="1"/>
    </xf>
    <xf numFmtId="165" fontId="17" fillId="7" borderId="2" xfId="0" applyNumberFormat="1" applyFont="1" applyFill="1" applyBorder="1" applyAlignment="1">
      <alignment horizontal="center" vertical="center"/>
    </xf>
    <xf numFmtId="0" fontId="21" fillId="8" borderId="2" xfId="0" applyFont="1" applyFill="1" applyBorder="1" applyAlignment="1">
      <alignment horizontal="left" wrapText="1" indent="1"/>
    </xf>
    <xf numFmtId="0" fontId="21" fillId="8" borderId="2" xfId="0" applyFont="1" applyFill="1" applyBorder="1" applyAlignment="1">
      <alignment horizontal="left" vertical="center" wrapText="1" indent="1"/>
    </xf>
    <xf numFmtId="164" fontId="0" fillId="0" borderId="0" xfId="0" applyNumberFormat="1"/>
    <xf numFmtId="0" fontId="17" fillId="0" borderId="1" xfId="0" applyFont="1" applyBorder="1" applyAlignment="1">
      <alignment horizontal="center" vertical="center"/>
    </xf>
    <xf numFmtId="0" fontId="21" fillId="4" borderId="1" xfId="0" applyFont="1" applyFill="1" applyBorder="1" applyAlignment="1">
      <alignment vertical="top" wrapText="1"/>
    </xf>
    <xf numFmtId="0" fontId="21" fillId="4" borderId="1" xfId="0" applyFont="1" applyFill="1" applyBorder="1" applyAlignment="1">
      <alignment horizontal="center" vertical="center" wrapText="1"/>
    </xf>
    <xf numFmtId="165" fontId="17" fillId="4" borderId="1" xfId="0" applyNumberFormat="1" applyFont="1" applyFill="1" applyBorder="1" applyAlignment="1">
      <alignment horizontal="center" vertical="center"/>
    </xf>
    <xf numFmtId="0" fontId="21" fillId="8" borderId="1" xfId="0" applyFont="1" applyFill="1" applyBorder="1" applyAlignment="1">
      <alignment horizontal="left" vertical="top" wrapText="1" indent="1"/>
    </xf>
    <xf numFmtId="0" fontId="10" fillId="3" borderId="0" xfId="0" applyFont="1" applyFill="1" applyAlignment="1">
      <alignment horizontal="left"/>
    </xf>
    <xf numFmtId="0" fontId="8" fillId="3" borderId="0" xfId="0" applyFont="1" applyFill="1" applyAlignment="1">
      <alignment horizontal="left"/>
    </xf>
    <xf numFmtId="0" fontId="6" fillId="0" borderId="1" xfId="0" applyFont="1" applyFill="1" applyBorder="1" applyAlignment="1" applyProtection="1">
      <alignment horizontal="left" vertical="center" wrapText="1"/>
    </xf>
    <xf numFmtId="165" fontId="12" fillId="4" borderId="1" xfId="0" applyNumberFormat="1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0" fillId="0" borderId="0" xfId="0" applyFill="1"/>
    <xf numFmtId="0" fontId="2" fillId="4" borderId="0" xfId="0" applyFont="1" applyFill="1" applyAlignment="1">
      <alignment horizontal="center"/>
    </xf>
    <xf numFmtId="0" fontId="8" fillId="9" borderId="4" xfId="0" applyFont="1" applyFill="1" applyBorder="1" applyAlignment="1">
      <alignment horizontal="center" vertical="center" wrapText="1"/>
    </xf>
    <xf numFmtId="0" fontId="8" fillId="9" borderId="9" xfId="0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right"/>
    </xf>
    <xf numFmtId="0" fontId="18" fillId="4" borderId="0" xfId="0" applyFont="1" applyFill="1" applyAlignment="1">
      <alignment horizontal="center"/>
    </xf>
    <xf numFmtId="0" fontId="22" fillId="4" borderId="0" xfId="0" applyFont="1" applyFill="1" applyAlignment="1">
      <alignment horizontal="center"/>
    </xf>
    <xf numFmtId="0" fontId="19" fillId="3" borderId="0" xfId="0" applyFont="1" applyFill="1" applyAlignment="1">
      <alignment horizontal="right"/>
    </xf>
    <xf numFmtId="0" fontId="23" fillId="9" borderId="2" xfId="0" applyFont="1" applyFill="1" applyBorder="1" applyAlignment="1">
      <alignment horizontal="center" vertical="top" wrapText="1"/>
    </xf>
    <xf numFmtId="0" fontId="23" fillId="0" borderId="4" xfId="0" applyFont="1" applyBorder="1" applyAlignment="1">
      <alignment horizontal="center" vertical="top" wrapText="1"/>
    </xf>
    <xf numFmtId="0" fontId="23" fillId="0" borderId="9" xfId="0" applyFont="1" applyBorder="1" applyAlignment="1">
      <alignment horizontal="center" vertical="top" wrapText="1"/>
    </xf>
    <xf numFmtId="0" fontId="23" fillId="0" borderId="3" xfId="0" applyFont="1" applyBorder="1" applyAlignment="1">
      <alignment horizontal="center" vertical="top" wrapText="1"/>
    </xf>
    <xf numFmtId="0" fontId="19" fillId="0" borderId="0" xfId="0" applyFont="1" applyFill="1" applyAlignment="1">
      <alignment horizontal="right"/>
    </xf>
    <xf numFmtId="0" fontId="23" fillId="9" borderId="4" xfId="0" applyFont="1" applyFill="1" applyBorder="1" applyAlignment="1">
      <alignment horizontal="center" vertical="top" wrapText="1"/>
    </xf>
    <xf numFmtId="0" fontId="23" fillId="9" borderId="9" xfId="0" applyFont="1" applyFill="1" applyBorder="1" applyAlignment="1">
      <alignment horizontal="center" vertical="top" wrapText="1"/>
    </xf>
    <xf numFmtId="0" fontId="23" fillId="9" borderId="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</dxfs>
  <tableStyles count="1" defaultTableStyle="TableStyleMedium9" defaultPivotStyle="PivotStyleLight16">
    <tableStyle name="Styl tabulky 1" pivot="0" count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5" name="Tabulka5" displayName="Tabulka5" ref="A16:A25" headerRowCount="0" totalsRowShown="0" headerRowDxfId="3" dataDxfId="2">
  <tableColumns count="1">
    <tableColumn id="1" name="Sloupec1" headerRowDxfId="1" dataDxfId="0"/>
  </tableColumns>
  <tableStyleInfo name="Styl tabulky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tabSelected="1" zoomScale="90" zoomScaleNormal="90" workbookViewId="0">
      <pane xSplit="3" ySplit="4" topLeftCell="K17" activePane="bottomRight" state="frozen"/>
      <selection pane="topRight" activeCell="D1" sqref="D1"/>
      <selection pane="bottomLeft" activeCell="A5" sqref="A5"/>
      <selection pane="bottomRight" activeCell="C23" sqref="C23"/>
    </sheetView>
  </sheetViews>
  <sheetFormatPr defaultColWidth="11.42578125" defaultRowHeight="15" x14ac:dyDescent="0.25"/>
  <cols>
    <col min="1" max="1" width="5.7109375" style="2" customWidth="1"/>
    <col min="2" max="2" width="24.7109375" style="24" customWidth="1"/>
    <col min="3" max="3" width="15.7109375" style="2" customWidth="1"/>
    <col min="4" max="24" width="10.28515625" style="2" customWidth="1"/>
    <col min="25" max="16384" width="11.42578125" style="2"/>
  </cols>
  <sheetData>
    <row r="1" spans="1:24" ht="18.75" x14ac:dyDescent="0.3">
      <c r="B1" s="90" t="s">
        <v>144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</row>
    <row r="2" spans="1:24" ht="15.75" thickBot="1" x14ac:dyDescent="0.3">
      <c r="B2" s="3"/>
      <c r="W2" s="97" t="s">
        <v>145</v>
      </c>
      <c r="X2" s="97"/>
    </row>
    <row r="3" spans="1:24" ht="16.5" thickBot="1" x14ac:dyDescent="0.3">
      <c r="A3" s="4"/>
      <c r="B3" s="5"/>
      <c r="C3" s="6" t="s">
        <v>0</v>
      </c>
      <c r="D3" s="6">
        <v>1990</v>
      </c>
      <c r="E3" s="6">
        <v>1995</v>
      </c>
      <c r="F3" s="6">
        <v>2000</v>
      </c>
      <c r="G3" s="6">
        <v>2001</v>
      </c>
      <c r="H3" s="6">
        <v>2002</v>
      </c>
      <c r="I3" s="7">
        <v>2003</v>
      </c>
      <c r="J3" s="7">
        <v>2004</v>
      </c>
      <c r="K3" s="7">
        <v>2005</v>
      </c>
      <c r="L3" s="7">
        <v>2006</v>
      </c>
      <c r="M3" s="7">
        <v>2007</v>
      </c>
      <c r="N3" s="7">
        <v>2008</v>
      </c>
      <c r="O3" s="7">
        <v>2009</v>
      </c>
      <c r="P3" s="7">
        <v>2010</v>
      </c>
      <c r="Q3" s="7">
        <v>2011</v>
      </c>
      <c r="R3" s="8">
        <v>2012</v>
      </c>
      <c r="S3" s="9">
        <v>2013</v>
      </c>
      <c r="T3" s="7">
        <v>2014</v>
      </c>
      <c r="U3" s="7">
        <v>2015</v>
      </c>
      <c r="V3" s="7">
        <v>2016</v>
      </c>
      <c r="W3" s="8">
        <v>2017</v>
      </c>
      <c r="X3" s="8">
        <v>2018</v>
      </c>
    </row>
    <row r="4" spans="1:24" ht="16.5" thickBot="1" x14ac:dyDescent="0.3">
      <c r="A4" s="10"/>
      <c r="B4" s="91" t="s">
        <v>7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3"/>
    </row>
    <row r="5" spans="1:24" ht="32.25" thickBot="1" x14ac:dyDescent="0.3">
      <c r="A5" s="11">
        <v>0</v>
      </c>
      <c r="B5" s="15" t="s">
        <v>16</v>
      </c>
      <c r="C5" s="16" t="s">
        <v>17</v>
      </c>
      <c r="D5" s="17">
        <v>2883</v>
      </c>
      <c r="E5" s="17">
        <v>2112</v>
      </c>
      <c r="F5" s="27">
        <v>1882.413</v>
      </c>
      <c r="G5" s="27">
        <v>1885.473</v>
      </c>
      <c r="H5" s="27">
        <v>1866.9959999999999</v>
      </c>
      <c r="I5" s="28">
        <v>1834.9090000000001</v>
      </c>
      <c r="J5" s="28">
        <v>1790.9393</v>
      </c>
      <c r="K5" s="28">
        <v>1773.1590999999999</v>
      </c>
      <c r="L5" s="28">
        <v>1730.1522</v>
      </c>
      <c r="M5" s="28">
        <v>1698.0963000000002</v>
      </c>
      <c r="N5" s="28">
        <v>1637.8567</v>
      </c>
      <c r="O5" s="28">
        <v>1572.4971</v>
      </c>
      <c r="P5" s="28">
        <v>1598.1366</v>
      </c>
      <c r="Q5" s="28">
        <v>1638.1360300000001</v>
      </c>
      <c r="R5" s="29">
        <v>1641.6309799999999</v>
      </c>
      <c r="S5" s="29">
        <v>1570.6226799999999</v>
      </c>
      <c r="T5" s="29">
        <v>1570.6620800000001</v>
      </c>
      <c r="U5" s="29">
        <v>1447.50747</v>
      </c>
      <c r="V5" s="29">
        <v>1450.78</v>
      </c>
      <c r="W5" s="29">
        <v>1397.471</v>
      </c>
      <c r="X5" s="29">
        <v>1390.229</v>
      </c>
    </row>
    <row r="6" spans="1:24" ht="18.75" thickBot="1" x14ac:dyDescent="0.3">
      <c r="A6" s="14">
        <v>1</v>
      </c>
      <c r="B6" s="15" t="s">
        <v>2</v>
      </c>
      <c r="C6" s="16" t="s">
        <v>17</v>
      </c>
      <c r="D6" s="17">
        <v>0</v>
      </c>
      <c r="E6" s="17">
        <v>0</v>
      </c>
      <c r="F6" s="17">
        <v>0</v>
      </c>
      <c r="G6" s="17">
        <v>0</v>
      </c>
      <c r="H6" s="17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31">
        <v>0</v>
      </c>
      <c r="X6" s="31">
        <v>0</v>
      </c>
    </row>
    <row r="7" spans="1:24" ht="18.75" thickBot="1" x14ac:dyDescent="0.3">
      <c r="A7" s="11">
        <v>2</v>
      </c>
      <c r="B7" s="15" t="s">
        <v>3</v>
      </c>
      <c r="C7" s="16" t="s">
        <v>17</v>
      </c>
      <c r="D7" s="30" t="s">
        <v>19</v>
      </c>
      <c r="E7" s="30" t="s">
        <v>19</v>
      </c>
      <c r="F7" s="30" t="s">
        <v>19</v>
      </c>
      <c r="G7" s="30" t="s">
        <v>19</v>
      </c>
      <c r="H7" s="30" t="s">
        <v>19</v>
      </c>
      <c r="I7" s="30" t="s">
        <v>19</v>
      </c>
      <c r="J7" s="30" t="s">
        <v>19</v>
      </c>
      <c r="K7" s="30" t="s">
        <v>19</v>
      </c>
      <c r="L7" s="30" t="s">
        <v>19</v>
      </c>
      <c r="M7" s="30" t="s">
        <v>19</v>
      </c>
      <c r="N7" s="30" t="s">
        <v>19</v>
      </c>
      <c r="O7" s="30" t="s">
        <v>19</v>
      </c>
      <c r="P7" s="30" t="s">
        <v>19</v>
      </c>
      <c r="Q7" s="30" t="s">
        <v>19</v>
      </c>
      <c r="R7" s="30" t="s">
        <v>19</v>
      </c>
      <c r="S7" s="30" t="s">
        <v>19</v>
      </c>
      <c r="T7" s="30" t="s">
        <v>19</v>
      </c>
      <c r="U7" s="30" t="s">
        <v>19</v>
      </c>
      <c r="V7" s="30" t="s">
        <v>19</v>
      </c>
      <c r="W7" s="30" t="s">
        <v>19</v>
      </c>
      <c r="X7" s="30" t="s">
        <v>19</v>
      </c>
    </row>
    <row r="8" spans="1:24" ht="18.75" thickBot="1" x14ac:dyDescent="0.3">
      <c r="A8" s="14">
        <v>3</v>
      </c>
      <c r="B8" s="15" t="s">
        <v>4</v>
      </c>
      <c r="C8" s="16" t="s">
        <v>17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31">
        <v>0</v>
      </c>
      <c r="X8" s="31">
        <v>0</v>
      </c>
    </row>
    <row r="9" spans="1:24" ht="18.75" thickBot="1" x14ac:dyDescent="0.3">
      <c r="A9" s="11">
        <v>4</v>
      </c>
      <c r="B9" s="15" t="s">
        <v>5</v>
      </c>
      <c r="C9" s="16" t="s">
        <v>17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31">
        <v>0</v>
      </c>
      <c r="X9" s="31">
        <v>0</v>
      </c>
    </row>
    <row r="10" spans="1:24" ht="32.25" thickBot="1" x14ac:dyDescent="0.3">
      <c r="A10" s="14">
        <v>5</v>
      </c>
      <c r="B10" s="18" t="s">
        <v>21</v>
      </c>
      <c r="C10" s="16" t="s">
        <v>17</v>
      </c>
      <c r="D10" s="19">
        <f>IF(D5="","n/a", D5+D6+D8-D9)</f>
        <v>2883</v>
      </c>
      <c r="E10" s="19">
        <f>IF(E5="","n/a", E5+E6+E8-E9)</f>
        <v>2112</v>
      </c>
      <c r="F10" s="26">
        <f>IF(F5="","n/a", F5+F6+F8-F9)</f>
        <v>1882.413</v>
      </c>
      <c r="G10" s="26">
        <f>IF(G5="","n/a", G5+G6+G8-G9)</f>
        <v>1885.473</v>
      </c>
      <c r="H10" s="26">
        <f t="shared" ref="H10:W10" si="0">IF(H5="","n/a", H5+H6+H8-H9)</f>
        <v>1866.9959999999999</v>
      </c>
      <c r="I10" s="26">
        <f t="shared" si="0"/>
        <v>1834.9090000000001</v>
      </c>
      <c r="J10" s="26">
        <f t="shared" si="0"/>
        <v>1790.9393</v>
      </c>
      <c r="K10" s="26">
        <f t="shared" si="0"/>
        <v>1773.1590999999999</v>
      </c>
      <c r="L10" s="26">
        <f t="shared" si="0"/>
        <v>1730.1522</v>
      </c>
      <c r="M10" s="26">
        <f t="shared" si="0"/>
        <v>1698.0963000000002</v>
      </c>
      <c r="N10" s="26">
        <f t="shared" si="0"/>
        <v>1637.8567</v>
      </c>
      <c r="O10" s="26">
        <f t="shared" si="0"/>
        <v>1572.4971</v>
      </c>
      <c r="P10" s="26">
        <f t="shared" si="0"/>
        <v>1598.1366</v>
      </c>
      <c r="Q10" s="26">
        <f t="shared" si="0"/>
        <v>1638.1360300000001</v>
      </c>
      <c r="R10" s="26">
        <f t="shared" si="0"/>
        <v>1641.6309799999999</v>
      </c>
      <c r="S10" s="26">
        <f t="shared" si="0"/>
        <v>1570.6226799999999</v>
      </c>
      <c r="T10" s="26">
        <f t="shared" si="0"/>
        <v>1570.6620800000001</v>
      </c>
      <c r="U10" s="26">
        <f t="shared" si="0"/>
        <v>1447.50747</v>
      </c>
      <c r="V10" s="26">
        <f t="shared" si="0"/>
        <v>1450.78</v>
      </c>
      <c r="W10" s="26">
        <f t="shared" si="0"/>
        <v>1397.471</v>
      </c>
      <c r="X10" s="26">
        <f t="shared" ref="X10" si="1">IF(X5="","n/a", X5+X6+X8-X9)</f>
        <v>1390.229</v>
      </c>
    </row>
    <row r="11" spans="1:24" ht="16.5" thickBot="1" x14ac:dyDescent="0.3">
      <c r="A11" s="11"/>
      <c r="B11" s="91" t="s">
        <v>8</v>
      </c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3"/>
    </row>
    <row r="12" spans="1:24" ht="32.25" thickBot="1" x14ac:dyDescent="0.3">
      <c r="A12" s="14">
        <v>6</v>
      </c>
      <c r="B12" s="15" t="s">
        <v>6</v>
      </c>
      <c r="C12" s="16" t="s">
        <v>17</v>
      </c>
      <c r="D12" s="27">
        <v>83</v>
      </c>
      <c r="E12" s="27">
        <v>91</v>
      </c>
      <c r="F12" s="27">
        <v>117</v>
      </c>
      <c r="G12" s="27">
        <v>113</v>
      </c>
      <c r="H12" s="27">
        <v>117</v>
      </c>
      <c r="I12" s="35">
        <v>116</v>
      </c>
      <c r="J12" s="35">
        <v>107</v>
      </c>
      <c r="K12" s="38">
        <v>100.65</v>
      </c>
      <c r="L12" s="38">
        <v>107.8</v>
      </c>
      <c r="M12" s="38">
        <v>109.8</v>
      </c>
      <c r="N12" s="38">
        <v>130.82</v>
      </c>
      <c r="O12" s="38">
        <v>84</v>
      </c>
      <c r="P12" s="38">
        <v>102</v>
      </c>
      <c r="Q12" s="38">
        <v>84.09</v>
      </c>
      <c r="R12" s="39">
        <v>84.4</v>
      </c>
      <c r="S12" s="40">
        <v>82.7</v>
      </c>
      <c r="T12" s="40">
        <v>81.819999999999993</v>
      </c>
      <c r="U12" s="40">
        <v>78.11</v>
      </c>
      <c r="V12" s="40">
        <v>67.632999999999996</v>
      </c>
      <c r="W12" s="27">
        <v>57.863999999999997</v>
      </c>
      <c r="X12" s="27">
        <v>57.619</v>
      </c>
    </row>
    <row r="13" spans="1:24" ht="32.25" thickBot="1" x14ac:dyDescent="0.3">
      <c r="A13" s="41" t="s">
        <v>25</v>
      </c>
      <c r="B13" s="42" t="s">
        <v>20</v>
      </c>
      <c r="C13" s="16" t="s">
        <v>17</v>
      </c>
      <c r="D13" s="27">
        <v>10</v>
      </c>
      <c r="E13" s="27">
        <v>143</v>
      </c>
      <c r="F13" s="27">
        <v>65.413000000000011</v>
      </c>
      <c r="G13" s="27">
        <v>67.472999999999956</v>
      </c>
      <c r="H13" s="34">
        <v>57.995999999999867</v>
      </c>
      <c r="I13" s="25">
        <v>51.909000000000106</v>
      </c>
      <c r="J13" s="36">
        <v>37.939300000000003</v>
      </c>
      <c r="K13" s="36">
        <v>72.159099999999938</v>
      </c>
      <c r="L13" s="36">
        <v>76.122199999999978</v>
      </c>
      <c r="M13" s="36">
        <v>103.72630000000022</v>
      </c>
      <c r="N13" s="36">
        <v>97.336700000000008</v>
      </c>
      <c r="O13" s="36">
        <v>151.0471</v>
      </c>
      <c r="P13" s="36">
        <v>136.72659999999996</v>
      </c>
      <c r="Q13" s="36">
        <v>147.75603000000015</v>
      </c>
      <c r="R13" s="36">
        <v>114.75097999999988</v>
      </c>
      <c r="S13" s="27">
        <v>114.81268000000004</v>
      </c>
      <c r="T13" s="27">
        <v>118.09208000000007</v>
      </c>
      <c r="U13" s="27">
        <v>99.877470000000031</v>
      </c>
      <c r="V13" s="27">
        <v>81.537000000000077</v>
      </c>
      <c r="W13" s="27">
        <v>75.385000000000019</v>
      </c>
      <c r="X13" s="27">
        <v>85.756</v>
      </c>
    </row>
    <row r="14" spans="1:24" ht="18.75" thickBot="1" x14ac:dyDescent="0.3">
      <c r="A14" s="47">
        <v>7</v>
      </c>
      <c r="B14" s="20" t="s">
        <v>22</v>
      </c>
      <c r="C14" s="16" t="s">
        <v>17</v>
      </c>
      <c r="D14" s="26">
        <f>D10-D12-D13</f>
        <v>2790</v>
      </c>
      <c r="E14" s="26">
        <f t="shared" ref="E14:V14" si="2">E10-E12-E13</f>
        <v>1878</v>
      </c>
      <c r="F14" s="26">
        <f t="shared" si="2"/>
        <v>1700</v>
      </c>
      <c r="G14" s="26">
        <f t="shared" si="2"/>
        <v>1705</v>
      </c>
      <c r="H14" s="26">
        <f t="shared" si="2"/>
        <v>1692</v>
      </c>
      <c r="I14" s="26">
        <f t="shared" si="2"/>
        <v>1667</v>
      </c>
      <c r="J14" s="26">
        <f t="shared" si="2"/>
        <v>1646</v>
      </c>
      <c r="K14" s="26">
        <f t="shared" si="2"/>
        <v>1600.35</v>
      </c>
      <c r="L14" s="26">
        <f t="shared" si="2"/>
        <v>1546.23</v>
      </c>
      <c r="M14" s="26">
        <f t="shared" si="2"/>
        <v>1484.57</v>
      </c>
      <c r="N14" s="26">
        <f t="shared" si="2"/>
        <v>1409.7</v>
      </c>
      <c r="O14" s="26">
        <f t="shared" si="2"/>
        <v>1337.45</v>
      </c>
      <c r="P14" s="26">
        <f t="shared" si="2"/>
        <v>1359.41</v>
      </c>
      <c r="Q14" s="26">
        <f t="shared" si="2"/>
        <v>1406.29</v>
      </c>
      <c r="R14" s="26">
        <f t="shared" si="2"/>
        <v>1442.48</v>
      </c>
      <c r="S14" s="26">
        <f t="shared" si="2"/>
        <v>1373.11</v>
      </c>
      <c r="T14" s="26">
        <f t="shared" si="2"/>
        <v>1370.75</v>
      </c>
      <c r="U14" s="26">
        <f t="shared" si="2"/>
        <v>1269.52</v>
      </c>
      <c r="V14" s="26">
        <f t="shared" si="2"/>
        <v>1301.6099999999999</v>
      </c>
      <c r="W14" s="26">
        <f>W10-W12-W13</f>
        <v>1264.222</v>
      </c>
      <c r="X14" s="26">
        <f>X10-X12-X13</f>
        <v>1246.854</v>
      </c>
    </row>
    <row r="15" spans="1:24" ht="16.5" thickBot="1" x14ac:dyDescent="0.3">
      <c r="A15" s="14"/>
      <c r="B15" s="94" t="s">
        <v>9</v>
      </c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6"/>
    </row>
    <row r="16" spans="1:24" ht="18.75" thickBot="1" x14ac:dyDescent="0.3">
      <c r="A16" s="46">
        <v>8</v>
      </c>
      <c r="B16" s="84" t="s">
        <v>10</v>
      </c>
      <c r="C16" s="16" t="s">
        <v>17</v>
      </c>
      <c r="D16" s="30" t="s">
        <v>19</v>
      </c>
      <c r="E16" s="30" t="s">
        <v>19</v>
      </c>
      <c r="F16" s="30" t="s">
        <v>19</v>
      </c>
      <c r="G16" s="27">
        <v>557.70730000000003</v>
      </c>
      <c r="H16" s="27">
        <v>575.19759999999997</v>
      </c>
      <c r="I16" s="28">
        <v>568.1626</v>
      </c>
      <c r="J16" s="28">
        <v>558.35109999999997</v>
      </c>
      <c r="K16" s="28">
        <v>540.27890000000002</v>
      </c>
      <c r="L16" s="28">
        <v>521.80939999999998</v>
      </c>
      <c r="M16" s="28">
        <v>481.14240000000001</v>
      </c>
      <c r="N16" s="28">
        <v>408.75580000000002</v>
      </c>
      <c r="O16" s="28">
        <v>352.07170000000002</v>
      </c>
      <c r="P16" s="28">
        <v>352.11180000000002</v>
      </c>
      <c r="Q16" s="28">
        <v>307.63499999999999</v>
      </c>
      <c r="R16" s="29">
        <v>335.58800000000002</v>
      </c>
      <c r="S16" s="29">
        <v>340.49599999999998</v>
      </c>
      <c r="T16" s="29">
        <v>346.18200000000002</v>
      </c>
      <c r="U16" s="29">
        <v>348.52960000000002</v>
      </c>
      <c r="V16" s="29">
        <v>339.08080000000001</v>
      </c>
      <c r="W16" s="29">
        <v>332.76089999999999</v>
      </c>
      <c r="X16" s="29">
        <v>328.9554</v>
      </c>
    </row>
    <row r="17" spans="1:24" ht="32.25" thickBot="1" x14ac:dyDescent="0.3">
      <c r="A17" s="14">
        <v>9</v>
      </c>
      <c r="B17" s="21" t="s">
        <v>11</v>
      </c>
      <c r="C17" s="16" t="s">
        <v>17</v>
      </c>
      <c r="D17" s="30" t="s">
        <v>19</v>
      </c>
      <c r="E17" s="27">
        <v>603</v>
      </c>
      <c r="F17" s="27">
        <v>388.82499999999993</v>
      </c>
      <c r="G17" s="27">
        <v>387.01900000000001</v>
      </c>
      <c r="H17" s="27">
        <v>397.9769999999998</v>
      </c>
      <c r="I17" s="43">
        <v>426.154</v>
      </c>
      <c r="J17" s="43">
        <v>410.48600000000022</v>
      </c>
      <c r="K17" s="43">
        <v>409.28730000000013</v>
      </c>
      <c r="L17" s="44">
        <v>445.98</v>
      </c>
      <c r="M17" s="44">
        <v>424.44</v>
      </c>
      <c r="N17" s="44">
        <v>434.3</v>
      </c>
      <c r="O17" s="44">
        <v>482.72</v>
      </c>
      <c r="P17" s="44">
        <v>496.18</v>
      </c>
      <c r="Q17" s="44">
        <v>524.87</v>
      </c>
      <c r="R17" s="45">
        <v>550</v>
      </c>
      <c r="S17" s="45">
        <v>518</v>
      </c>
      <c r="T17" s="45">
        <v>518</v>
      </c>
      <c r="U17" s="45">
        <v>434.17</v>
      </c>
      <c r="V17" s="45">
        <v>480.16</v>
      </c>
      <c r="W17" s="25">
        <v>443.88799999999998</v>
      </c>
      <c r="X17" s="25">
        <v>423.78100000000001</v>
      </c>
    </row>
    <row r="18" spans="1:24" ht="32.25" thickBot="1" x14ac:dyDescent="0.3">
      <c r="A18" s="46">
        <v>10</v>
      </c>
      <c r="B18" s="22" t="s">
        <v>23</v>
      </c>
      <c r="C18" s="16" t="s">
        <v>17</v>
      </c>
      <c r="D18" s="27">
        <v>67</v>
      </c>
      <c r="E18" s="27">
        <v>15</v>
      </c>
      <c r="F18" s="27">
        <v>5.3</v>
      </c>
      <c r="G18" s="27">
        <v>5.8</v>
      </c>
      <c r="H18" s="27">
        <v>5.4</v>
      </c>
      <c r="I18" s="43">
        <v>11.7</v>
      </c>
      <c r="J18" s="43">
        <v>7.9</v>
      </c>
      <c r="K18" s="43">
        <v>6.3</v>
      </c>
      <c r="L18" s="43">
        <v>16.600000000000001</v>
      </c>
      <c r="M18" s="43">
        <v>5.7</v>
      </c>
      <c r="N18" s="43">
        <v>4.7</v>
      </c>
      <c r="O18" s="43">
        <v>5.7</v>
      </c>
      <c r="P18" s="43">
        <v>7</v>
      </c>
      <c r="Q18" s="43">
        <v>4</v>
      </c>
      <c r="R18" s="25">
        <v>5.9</v>
      </c>
      <c r="S18" s="25">
        <v>5</v>
      </c>
      <c r="T18" s="25">
        <v>3.2</v>
      </c>
      <c r="U18" s="25">
        <v>4.0999999999999996</v>
      </c>
      <c r="V18" s="33" t="s">
        <v>19</v>
      </c>
      <c r="W18" s="33" t="s">
        <v>19</v>
      </c>
      <c r="X18" s="33" t="s">
        <v>19</v>
      </c>
    </row>
    <row r="19" spans="1:24" ht="32.25" thickBot="1" x14ac:dyDescent="0.3">
      <c r="A19" s="14">
        <v>11</v>
      </c>
      <c r="B19" s="21" t="s">
        <v>12</v>
      </c>
      <c r="C19" s="16" t="s">
        <v>17</v>
      </c>
      <c r="D19" s="30" t="s">
        <v>19</v>
      </c>
      <c r="E19" s="27">
        <v>574</v>
      </c>
      <c r="F19" s="27">
        <v>529.39200000000005</v>
      </c>
      <c r="G19" s="27">
        <v>523.41999999999996</v>
      </c>
      <c r="H19" s="27">
        <v>499.697</v>
      </c>
      <c r="I19" s="43">
        <v>455.94</v>
      </c>
      <c r="J19" s="43">
        <v>468.58870000000002</v>
      </c>
      <c r="K19" s="43">
        <v>441.47320000000002</v>
      </c>
      <c r="L19" s="44">
        <v>248.82</v>
      </c>
      <c r="M19" s="44">
        <v>238.65</v>
      </c>
      <c r="N19" s="44">
        <v>236.71</v>
      </c>
      <c r="O19" s="44">
        <v>221.14</v>
      </c>
      <c r="P19" s="44">
        <v>234.11</v>
      </c>
      <c r="Q19" s="44">
        <v>238.09</v>
      </c>
      <c r="R19" s="45">
        <v>229</v>
      </c>
      <c r="S19" s="45">
        <v>222</v>
      </c>
      <c r="T19" s="45">
        <v>229</v>
      </c>
      <c r="U19" s="45">
        <v>215.3</v>
      </c>
      <c r="V19" s="45">
        <v>175.37</v>
      </c>
      <c r="W19" s="25">
        <v>179.59200000000001</v>
      </c>
      <c r="X19" s="25">
        <v>186.971</v>
      </c>
    </row>
    <row r="20" spans="1:24" ht="32.25" thickBot="1" x14ac:dyDescent="0.3">
      <c r="A20" s="46">
        <v>12</v>
      </c>
      <c r="B20" s="21" t="s">
        <v>13</v>
      </c>
      <c r="C20" s="16" t="s">
        <v>17</v>
      </c>
      <c r="D20" s="30" t="s">
        <v>19</v>
      </c>
      <c r="E20" s="30" t="s">
        <v>19</v>
      </c>
      <c r="F20" s="30" t="s">
        <v>19</v>
      </c>
      <c r="G20" s="30" t="s">
        <v>19</v>
      </c>
      <c r="H20" s="30" t="s">
        <v>19</v>
      </c>
      <c r="I20" s="32" t="s">
        <v>19</v>
      </c>
      <c r="J20" s="32" t="s">
        <v>19</v>
      </c>
      <c r="K20" s="32" t="s">
        <v>19</v>
      </c>
      <c r="L20" s="43">
        <v>70.790000000000006</v>
      </c>
      <c r="M20" s="43">
        <v>79.67</v>
      </c>
      <c r="N20" s="43">
        <v>70.52</v>
      </c>
      <c r="O20" s="43">
        <v>53.91</v>
      </c>
      <c r="P20" s="43">
        <v>74.91</v>
      </c>
      <c r="Q20" s="43">
        <v>103.83</v>
      </c>
      <c r="R20" s="25">
        <v>106.89</v>
      </c>
      <c r="S20" s="25">
        <v>90</v>
      </c>
      <c r="T20" s="25">
        <v>86.12</v>
      </c>
      <c r="U20" s="25">
        <v>85.67</v>
      </c>
      <c r="V20" s="13">
        <v>64.2</v>
      </c>
      <c r="W20" s="25">
        <v>64.177999999999997</v>
      </c>
      <c r="X20" s="25">
        <v>66.400000000000006</v>
      </c>
    </row>
    <row r="21" spans="1:24" ht="32.25" thickBot="1" x14ac:dyDescent="0.3">
      <c r="A21" s="14">
        <v>13</v>
      </c>
      <c r="B21" s="21" t="s">
        <v>14</v>
      </c>
      <c r="C21" s="16" t="s">
        <v>17</v>
      </c>
      <c r="D21" s="30" t="s">
        <v>19</v>
      </c>
      <c r="E21" s="30" t="s">
        <v>19</v>
      </c>
      <c r="F21" s="30" t="s">
        <v>19</v>
      </c>
      <c r="G21" s="27">
        <f>G14-G16-G17-G19</f>
        <v>236.8537</v>
      </c>
      <c r="H21" s="27">
        <f>H14-H16-H17-H19</f>
        <v>219.12840000000017</v>
      </c>
      <c r="I21" s="27">
        <f>I14-I16-I17-I19</f>
        <v>216.74339999999989</v>
      </c>
      <c r="J21" s="27">
        <f>J14-J16-J17-J19</f>
        <v>208.57419999999991</v>
      </c>
      <c r="K21" s="27">
        <f>K14-K16-K17-K19</f>
        <v>209.31059999999968</v>
      </c>
      <c r="L21" s="27">
        <f t="shared" ref="L21:V21" si="3">L14-L16-L17-L19-L20</f>
        <v>258.83059999999989</v>
      </c>
      <c r="M21" s="27">
        <f t="shared" si="3"/>
        <v>260.66759999999994</v>
      </c>
      <c r="N21" s="27">
        <f t="shared" si="3"/>
        <v>259.41419999999994</v>
      </c>
      <c r="O21" s="27">
        <f t="shared" si="3"/>
        <v>227.60830000000007</v>
      </c>
      <c r="P21" s="27">
        <f t="shared" si="3"/>
        <v>202.09820000000005</v>
      </c>
      <c r="Q21" s="27">
        <f t="shared" si="3"/>
        <v>231.86499999999995</v>
      </c>
      <c r="R21" s="27">
        <f t="shared" si="3"/>
        <v>221.00200000000007</v>
      </c>
      <c r="S21" s="27">
        <f t="shared" si="3"/>
        <v>202.61400000000003</v>
      </c>
      <c r="T21" s="27">
        <f t="shared" si="3"/>
        <v>191.44799999999998</v>
      </c>
      <c r="U21" s="27">
        <f t="shared" si="3"/>
        <v>185.85039999999987</v>
      </c>
      <c r="V21" s="27">
        <f t="shared" si="3"/>
        <v>242.79919999999993</v>
      </c>
      <c r="W21" s="27">
        <v>243.80309999999997</v>
      </c>
      <c r="X21" s="27">
        <v>240.70200000000003</v>
      </c>
    </row>
    <row r="22" spans="1:24" ht="16.5" thickBot="1" x14ac:dyDescent="0.3">
      <c r="A22" s="14"/>
      <c r="B22" s="91" t="s">
        <v>15</v>
      </c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3"/>
    </row>
    <row r="23" spans="1:24" ht="63.75" thickBot="1" x14ac:dyDescent="0.3">
      <c r="A23" s="46">
        <v>14</v>
      </c>
      <c r="B23" s="1" t="s">
        <v>147</v>
      </c>
      <c r="C23" s="16" t="s">
        <v>1</v>
      </c>
      <c r="D23" s="27">
        <v>85.24761533710722</v>
      </c>
      <c r="E23" s="27">
        <v>55.660650968345706</v>
      </c>
      <c r="F23" s="27">
        <v>75.589607861311407</v>
      </c>
      <c r="G23" s="27">
        <v>79.161448132328616</v>
      </c>
      <c r="H23" s="27">
        <v>83.155354931663354</v>
      </c>
      <c r="I23" s="28">
        <v>89.012146702409865</v>
      </c>
      <c r="J23" s="28">
        <v>99.203808832434063</v>
      </c>
      <c r="K23" s="85">
        <v>108.52896837412918</v>
      </c>
      <c r="L23" s="37">
        <v>119.38185958157331</v>
      </c>
      <c r="M23" s="37">
        <v>129.64870730868316</v>
      </c>
      <c r="N23" s="37">
        <v>142.8728747275444</v>
      </c>
      <c r="O23" s="37">
        <v>143.15861377628235</v>
      </c>
      <c r="P23" s="37">
        <v>154.32250445823158</v>
      </c>
      <c r="Q23" s="37">
        <v>162.62306050226007</v>
      </c>
      <c r="R23" s="37">
        <v>165.36673194642117</v>
      </c>
      <c r="S23" s="37">
        <v>167.02613888198078</v>
      </c>
      <c r="T23" s="37">
        <v>169.90965284614433</v>
      </c>
      <c r="U23" s="37">
        <v>163.40284280506611</v>
      </c>
      <c r="V23" s="37">
        <v>159.27455750747328</v>
      </c>
      <c r="W23" s="37">
        <v>163.30768157274241</v>
      </c>
      <c r="X23" s="37">
        <v>168.28841161643575</v>
      </c>
    </row>
    <row r="24" spans="1:24" ht="50.25" thickBot="1" x14ac:dyDescent="0.3">
      <c r="A24" s="14">
        <v>15</v>
      </c>
      <c r="B24" s="18" t="s">
        <v>24</v>
      </c>
      <c r="C24" s="16" t="s">
        <v>18</v>
      </c>
      <c r="D24" s="26">
        <f t="shared" ref="D24:W24" si="4">IF(D14="n/a","n/a", D14/D23)</f>
        <v>32.728188219307853</v>
      </c>
      <c r="E24" s="26">
        <f t="shared" si="4"/>
        <v>33.740173126398062</v>
      </c>
      <c r="F24" s="26">
        <f t="shared" si="4"/>
        <v>22.48986399187422</v>
      </c>
      <c r="G24" s="26">
        <f t="shared" si="4"/>
        <v>21.538261871484103</v>
      </c>
      <c r="H24" s="26">
        <f t="shared" si="4"/>
        <v>20.347456894273098</v>
      </c>
      <c r="I24" s="26">
        <f t="shared" si="4"/>
        <v>18.727781114786534</v>
      </c>
      <c r="J24" s="26">
        <f t="shared" si="4"/>
        <v>16.592104873516213</v>
      </c>
      <c r="K24" s="26">
        <f t="shared" si="4"/>
        <v>14.745832600961926</v>
      </c>
      <c r="L24" s="26">
        <f t="shared" si="4"/>
        <v>12.951967789909196</v>
      </c>
      <c r="M24" s="26">
        <f t="shared" si="4"/>
        <v>11.450711933944378</v>
      </c>
      <c r="N24" s="26">
        <f t="shared" si="4"/>
        <v>9.8668134359882416</v>
      </c>
      <c r="O24" s="26">
        <f t="shared" si="4"/>
        <v>9.3424346933818985</v>
      </c>
      <c r="P24" s="26">
        <f t="shared" si="4"/>
        <v>8.8088902183928308</v>
      </c>
      <c r="Q24" s="26">
        <f t="shared" si="4"/>
        <v>8.6475435627437101</v>
      </c>
      <c r="R24" s="26">
        <f t="shared" si="4"/>
        <v>8.7229153229403096</v>
      </c>
      <c r="S24" s="26">
        <f t="shared" si="4"/>
        <v>8.220928827015678</v>
      </c>
      <c r="T24" s="26">
        <f t="shared" si="4"/>
        <v>8.0675228101444834</v>
      </c>
      <c r="U24" s="26">
        <f t="shared" si="4"/>
        <v>7.769265076461938</v>
      </c>
      <c r="V24" s="26">
        <f t="shared" si="4"/>
        <v>8.1721149967026427</v>
      </c>
      <c r="W24" s="26">
        <f t="shared" si="4"/>
        <v>7.7413504853222443</v>
      </c>
      <c r="X24" s="26">
        <f t="shared" ref="X24" si="5">IF(X14="n/a","n/a", X14/X23)</f>
        <v>7.4090306517470692</v>
      </c>
    </row>
    <row r="25" spans="1:24" ht="15.75" x14ac:dyDescent="0.25">
      <c r="B25" s="2"/>
      <c r="S25" s="23"/>
    </row>
    <row r="26" spans="1:24" ht="15.75" x14ac:dyDescent="0.25">
      <c r="B26" s="83" t="s">
        <v>139</v>
      </c>
    </row>
    <row r="27" spans="1:24" ht="15.75" x14ac:dyDescent="0.25">
      <c r="B27" s="82" t="s">
        <v>142</v>
      </c>
    </row>
    <row r="28" spans="1:24" ht="15.75" x14ac:dyDescent="0.25">
      <c r="B28" s="82" t="s">
        <v>143</v>
      </c>
    </row>
  </sheetData>
  <customSheetViews>
    <customSheetView guid="{8925193B-C853-4D01-B936-2E82B771FA45}">
      <selection sqref="A1:P1"/>
      <pageMargins left="0.70866141732283472" right="0.70866141732283472" top="0.78740157480314965" bottom="0.78740157480314965" header="0.31496062992125984" footer="0.31496062992125984"/>
      <pageSetup paperSize="9" scale="60" orientation="landscape"/>
    </customSheetView>
  </customSheetViews>
  <mergeCells count="6">
    <mergeCell ref="B1:W1"/>
    <mergeCell ref="B4:X4"/>
    <mergeCell ref="B11:X11"/>
    <mergeCell ref="B15:X15"/>
    <mergeCell ref="B22:X22"/>
    <mergeCell ref="W2:X2"/>
  </mergeCells>
  <pageMargins left="0.15748031496062992" right="0.15748031496062992" top="0.78740157480314965" bottom="0.78740157480314965" header="0.31496062992125984" footer="0.31496062992125984"/>
  <pageSetup paperSize="9" scale="54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opLeftCell="A4" workbookViewId="0">
      <selection activeCell="B2" sqref="B2:J2"/>
    </sheetView>
  </sheetViews>
  <sheetFormatPr defaultRowHeight="15" x14ac:dyDescent="0.25"/>
  <cols>
    <col min="2" max="2" width="36.85546875" customWidth="1"/>
    <col min="3" max="3" width="20.85546875" customWidth="1"/>
    <col min="4" max="4" width="13" customWidth="1"/>
  </cols>
  <sheetData>
    <row r="1" spans="1:10" ht="18.75" x14ac:dyDescent="0.3">
      <c r="A1" s="48"/>
      <c r="B1" s="98" t="s">
        <v>141</v>
      </c>
      <c r="C1" s="98"/>
      <c r="D1" s="98"/>
      <c r="E1" s="98"/>
      <c r="F1" s="98"/>
      <c r="G1" s="98"/>
      <c r="H1" s="98"/>
      <c r="I1" s="98"/>
      <c r="J1" s="98"/>
    </row>
    <row r="2" spans="1:10" ht="18.75" x14ac:dyDescent="0.3">
      <c r="A2" s="48"/>
      <c r="B2" s="99" t="s">
        <v>26</v>
      </c>
      <c r="C2" s="99"/>
      <c r="D2" s="99"/>
      <c r="E2" s="99"/>
      <c r="F2" s="99"/>
      <c r="G2" s="99"/>
      <c r="H2" s="99"/>
      <c r="I2" s="99"/>
      <c r="J2" s="99"/>
    </row>
    <row r="3" spans="1:10" ht="18.75" x14ac:dyDescent="0.3">
      <c r="A3" s="49"/>
      <c r="B3" s="50"/>
      <c r="C3" s="50"/>
      <c r="D3" s="50"/>
      <c r="E3" s="50"/>
      <c r="F3" s="50"/>
      <c r="G3" s="50"/>
      <c r="H3" s="50"/>
      <c r="I3" s="100" t="s">
        <v>27</v>
      </c>
      <c r="J3" s="100"/>
    </row>
    <row r="4" spans="1:10" ht="19.5" thickBot="1" x14ac:dyDescent="0.35">
      <c r="A4" s="49"/>
      <c r="B4" s="50"/>
      <c r="C4" s="50"/>
      <c r="D4" s="50"/>
      <c r="E4" s="50"/>
      <c r="F4" s="50"/>
      <c r="G4" s="50"/>
      <c r="H4" s="50"/>
      <c r="I4" s="51"/>
      <c r="J4" s="51"/>
    </row>
    <row r="5" spans="1:10" ht="48" thickBot="1" x14ac:dyDescent="0.3">
      <c r="A5" s="52"/>
      <c r="B5" s="53"/>
      <c r="C5" s="54" t="s">
        <v>28</v>
      </c>
      <c r="D5" s="55" t="s">
        <v>0</v>
      </c>
      <c r="E5" s="52">
        <v>2010</v>
      </c>
      <c r="F5" s="52">
        <v>2011</v>
      </c>
      <c r="G5" s="55">
        <v>2012</v>
      </c>
      <c r="H5" s="52">
        <v>2013</v>
      </c>
      <c r="I5" s="52">
        <v>2014</v>
      </c>
      <c r="J5" s="55">
        <v>2015</v>
      </c>
    </row>
    <row r="6" spans="1:10" ht="16.5" thickBot="1" x14ac:dyDescent="0.3">
      <c r="A6" s="52">
        <v>1</v>
      </c>
      <c r="B6" s="56" t="s">
        <v>29</v>
      </c>
      <c r="C6" s="56"/>
      <c r="D6" s="57" t="s">
        <v>30</v>
      </c>
      <c r="E6" s="58">
        <v>1359.41</v>
      </c>
      <c r="F6" s="58">
        <v>1406.29</v>
      </c>
      <c r="G6" s="58">
        <v>1442.48</v>
      </c>
      <c r="H6" s="58">
        <v>1373.11</v>
      </c>
      <c r="I6" s="58">
        <v>1370.75</v>
      </c>
      <c r="J6" s="58">
        <v>1269.52</v>
      </c>
    </row>
    <row r="7" spans="1:10" ht="16.5" thickBot="1" x14ac:dyDescent="0.3">
      <c r="A7" s="52"/>
      <c r="B7" s="101" t="s">
        <v>31</v>
      </c>
      <c r="C7" s="101"/>
      <c r="D7" s="101"/>
      <c r="E7" s="101"/>
      <c r="F7" s="101"/>
      <c r="G7" s="101"/>
      <c r="H7" s="101"/>
      <c r="I7" s="101"/>
      <c r="J7" s="101"/>
    </row>
    <row r="8" spans="1:10" ht="16.5" thickBot="1" x14ac:dyDescent="0.3">
      <c r="A8" s="52">
        <v>2</v>
      </c>
      <c r="B8" s="59" t="s">
        <v>32</v>
      </c>
      <c r="C8" s="60" t="s">
        <v>33</v>
      </c>
      <c r="D8" s="57" t="s">
        <v>30</v>
      </c>
      <c r="E8" s="61">
        <v>159.34</v>
      </c>
      <c r="F8" s="61">
        <v>162.29</v>
      </c>
      <c r="G8" s="61">
        <v>167.62</v>
      </c>
      <c r="H8" s="61">
        <v>158.1</v>
      </c>
      <c r="I8" s="61">
        <v>150.37</v>
      </c>
      <c r="J8" s="61">
        <v>148.63</v>
      </c>
    </row>
    <row r="9" spans="1:10" ht="16.5" thickBot="1" x14ac:dyDescent="0.3">
      <c r="A9" s="52">
        <v>3</v>
      </c>
      <c r="B9" s="59" t="s">
        <v>34</v>
      </c>
      <c r="C9" s="60" t="s">
        <v>35</v>
      </c>
      <c r="D9" s="57" t="s">
        <v>30</v>
      </c>
      <c r="E9" s="61">
        <v>336.84</v>
      </c>
      <c r="F9" s="61">
        <v>362.58</v>
      </c>
      <c r="G9" s="61">
        <v>382.43</v>
      </c>
      <c r="H9" s="61">
        <v>359.58</v>
      </c>
      <c r="I9" s="61">
        <v>367.7</v>
      </c>
      <c r="J9" s="61">
        <v>285.54000000000002</v>
      </c>
    </row>
    <row r="10" spans="1:10" ht="16.5" thickBot="1" x14ac:dyDescent="0.3">
      <c r="A10" s="52">
        <v>4</v>
      </c>
      <c r="B10" s="59" t="s">
        <v>36</v>
      </c>
      <c r="C10" s="60" t="s">
        <v>37</v>
      </c>
      <c r="D10" s="57" t="s">
        <v>30</v>
      </c>
      <c r="E10" s="61">
        <v>14.39</v>
      </c>
      <c r="F10" s="61">
        <v>26.95</v>
      </c>
      <c r="G10" s="61">
        <v>22.8</v>
      </c>
      <c r="H10" s="61">
        <v>22.42</v>
      </c>
      <c r="I10" s="61">
        <v>15.55</v>
      </c>
      <c r="J10" s="61">
        <v>15.93</v>
      </c>
    </row>
    <row r="11" spans="1:10" ht="16.5" thickBot="1" x14ac:dyDescent="0.3">
      <c r="A11" s="52">
        <v>5</v>
      </c>
      <c r="B11" s="59" t="s">
        <v>38</v>
      </c>
      <c r="C11" s="60" t="s">
        <v>39</v>
      </c>
      <c r="D11" s="57" t="s">
        <v>30</v>
      </c>
      <c r="E11" s="61">
        <v>234.11</v>
      </c>
      <c r="F11" s="61">
        <v>238.09</v>
      </c>
      <c r="G11" s="61">
        <v>229.19</v>
      </c>
      <c r="H11" s="61">
        <v>221.52</v>
      </c>
      <c r="I11" s="61">
        <v>229.41</v>
      </c>
      <c r="J11" s="61">
        <v>215.3</v>
      </c>
    </row>
    <row r="12" spans="1:10" ht="16.5" thickBot="1" x14ac:dyDescent="0.3">
      <c r="A12" s="52"/>
      <c r="B12" s="102" t="s">
        <v>40</v>
      </c>
      <c r="C12" s="103"/>
      <c r="D12" s="103"/>
      <c r="E12" s="103"/>
      <c r="F12" s="103"/>
      <c r="G12" s="103"/>
      <c r="H12" s="103"/>
      <c r="I12" s="103"/>
      <c r="J12" s="104"/>
    </row>
    <row r="13" spans="1:10" ht="48" thickBot="1" x14ac:dyDescent="0.3">
      <c r="A13" s="52">
        <v>6</v>
      </c>
      <c r="B13" s="62" t="s">
        <v>41</v>
      </c>
      <c r="C13" s="63" t="s">
        <v>42</v>
      </c>
      <c r="D13" s="57" t="s">
        <v>30</v>
      </c>
      <c r="E13" s="64">
        <v>67.37</v>
      </c>
      <c r="F13" s="64">
        <v>69.3</v>
      </c>
      <c r="G13" s="64">
        <v>63.17</v>
      </c>
      <c r="H13" s="64">
        <v>65.66</v>
      </c>
      <c r="I13" s="64">
        <v>62.63</v>
      </c>
      <c r="J13" s="64">
        <v>63.39</v>
      </c>
    </row>
    <row r="14" spans="1:10" ht="32.25" thickBot="1" x14ac:dyDescent="0.3">
      <c r="A14" s="52">
        <v>7</v>
      </c>
      <c r="B14" s="65" t="s">
        <v>43</v>
      </c>
      <c r="C14" s="66" t="s">
        <v>44</v>
      </c>
      <c r="D14" s="57" t="s">
        <v>30</v>
      </c>
      <c r="E14" s="64">
        <v>26.34</v>
      </c>
      <c r="F14" s="64">
        <v>21.93</v>
      </c>
      <c r="G14" s="64">
        <v>12.66</v>
      </c>
      <c r="H14" s="64">
        <v>14.34</v>
      </c>
      <c r="I14" s="64">
        <v>13.86</v>
      </c>
      <c r="J14" s="64">
        <v>12.31</v>
      </c>
    </row>
    <row r="15" spans="1:10" ht="48" thickBot="1" x14ac:dyDescent="0.3">
      <c r="A15" s="52">
        <v>8</v>
      </c>
      <c r="B15" s="65" t="s">
        <v>45</v>
      </c>
      <c r="C15" s="66" t="s">
        <v>46</v>
      </c>
      <c r="D15" s="57" t="s">
        <v>30</v>
      </c>
      <c r="E15" s="64">
        <v>1.97</v>
      </c>
      <c r="F15" s="64">
        <v>1.53</v>
      </c>
      <c r="G15" s="64">
        <v>1.69</v>
      </c>
      <c r="H15" s="64">
        <v>1.56</v>
      </c>
      <c r="I15" s="64">
        <v>1.48</v>
      </c>
      <c r="J15" s="64">
        <v>1.44</v>
      </c>
    </row>
    <row r="16" spans="1:10" ht="32.25" thickBot="1" x14ac:dyDescent="0.3">
      <c r="A16" s="52">
        <v>9</v>
      </c>
      <c r="B16" s="65" t="s">
        <v>47</v>
      </c>
      <c r="C16" s="66" t="s">
        <v>48</v>
      </c>
      <c r="D16" s="57" t="s">
        <v>30</v>
      </c>
      <c r="E16" s="64">
        <v>3.65</v>
      </c>
      <c r="F16" s="64">
        <v>2.5299999999999998</v>
      </c>
      <c r="G16" s="64">
        <v>3.33</v>
      </c>
      <c r="H16" s="64">
        <v>3.18</v>
      </c>
      <c r="I16" s="64">
        <v>3.15</v>
      </c>
      <c r="J16" s="64">
        <v>2.54</v>
      </c>
    </row>
    <row r="17" spans="1:10" ht="48" thickBot="1" x14ac:dyDescent="0.3">
      <c r="A17" s="52">
        <v>10</v>
      </c>
      <c r="B17" s="65" t="s">
        <v>49</v>
      </c>
      <c r="C17" s="66" t="s">
        <v>50</v>
      </c>
      <c r="D17" s="57" t="s">
        <v>30</v>
      </c>
      <c r="E17" s="64">
        <v>18.82</v>
      </c>
      <c r="F17" s="64">
        <v>20.41</v>
      </c>
      <c r="G17" s="64">
        <v>22.39</v>
      </c>
      <c r="H17" s="64">
        <v>18.059999999999999</v>
      </c>
      <c r="I17" s="64">
        <v>18.5</v>
      </c>
      <c r="J17" s="64">
        <v>15.14</v>
      </c>
    </row>
    <row r="18" spans="1:10" ht="32.25" thickBot="1" x14ac:dyDescent="0.3">
      <c r="A18" s="52">
        <v>11</v>
      </c>
      <c r="B18" s="65" t="s">
        <v>51</v>
      </c>
      <c r="C18" s="66" t="s">
        <v>52</v>
      </c>
      <c r="D18" s="57" t="s">
        <v>30</v>
      </c>
      <c r="E18" s="64">
        <v>16.18</v>
      </c>
      <c r="F18" s="64">
        <v>24.37</v>
      </c>
      <c r="G18" s="64">
        <v>27.91</v>
      </c>
      <c r="H18" s="64">
        <v>22.51</v>
      </c>
      <c r="I18" s="64">
        <v>26.5</v>
      </c>
      <c r="J18" s="64">
        <v>23.52</v>
      </c>
    </row>
    <row r="19" spans="1:10" ht="32.25" thickBot="1" x14ac:dyDescent="0.3">
      <c r="A19" s="52">
        <v>12</v>
      </c>
      <c r="B19" s="67" t="s">
        <v>53</v>
      </c>
      <c r="C19" s="66" t="s">
        <v>54</v>
      </c>
      <c r="D19" s="57" t="s">
        <v>30</v>
      </c>
      <c r="E19" s="64">
        <v>48.77</v>
      </c>
      <c r="F19" s="64">
        <v>47.86</v>
      </c>
      <c r="G19" s="64">
        <v>43.61</v>
      </c>
      <c r="H19" s="64">
        <v>44.79</v>
      </c>
      <c r="I19" s="64">
        <v>56.24</v>
      </c>
      <c r="J19" s="64">
        <v>55.58</v>
      </c>
    </row>
    <row r="20" spans="1:10" ht="32.25" thickBot="1" x14ac:dyDescent="0.3">
      <c r="A20" s="52">
        <v>13</v>
      </c>
      <c r="B20" s="67" t="s">
        <v>55</v>
      </c>
      <c r="C20" s="66" t="s">
        <v>56</v>
      </c>
      <c r="D20" s="57" t="s">
        <v>30</v>
      </c>
      <c r="E20" s="64">
        <v>7.25</v>
      </c>
      <c r="F20" s="64">
        <v>7.55</v>
      </c>
      <c r="G20" s="64">
        <v>7.79</v>
      </c>
      <c r="H20" s="64">
        <v>7.25</v>
      </c>
      <c r="I20" s="64">
        <v>7.53</v>
      </c>
      <c r="J20" s="64">
        <v>5.09</v>
      </c>
    </row>
    <row r="21" spans="1:10" ht="32.25" thickBot="1" x14ac:dyDescent="0.3">
      <c r="A21" s="52">
        <v>14</v>
      </c>
      <c r="B21" s="67" t="s">
        <v>57</v>
      </c>
      <c r="C21" s="66" t="s">
        <v>58</v>
      </c>
      <c r="D21" s="57" t="s">
        <v>30</v>
      </c>
      <c r="E21" s="64">
        <v>13.39</v>
      </c>
      <c r="F21" s="64">
        <v>12.79</v>
      </c>
      <c r="G21" s="64">
        <v>14.19</v>
      </c>
      <c r="H21" s="64">
        <v>11.49</v>
      </c>
      <c r="I21" s="64">
        <v>10.72</v>
      </c>
      <c r="J21" s="64">
        <v>8.61</v>
      </c>
    </row>
    <row r="22" spans="1:10" ht="32.25" thickBot="1" x14ac:dyDescent="0.3">
      <c r="A22" s="52">
        <v>15</v>
      </c>
      <c r="B22" s="67" t="s">
        <v>59</v>
      </c>
      <c r="C22" s="66" t="s">
        <v>60</v>
      </c>
      <c r="D22" s="57" t="s">
        <v>30</v>
      </c>
      <c r="E22" s="64">
        <v>4.6100000000000003</v>
      </c>
      <c r="F22" s="64">
        <v>4.62</v>
      </c>
      <c r="G22" s="64">
        <v>4.79</v>
      </c>
      <c r="H22" s="64">
        <v>4.34</v>
      </c>
      <c r="I22" s="64">
        <v>4.1100000000000003</v>
      </c>
      <c r="J22" s="64">
        <v>4.8099999999999996</v>
      </c>
    </row>
    <row r="23" spans="1:10" ht="32.25" thickBot="1" x14ac:dyDescent="0.3">
      <c r="A23" s="52">
        <v>16</v>
      </c>
      <c r="B23" s="67" t="s">
        <v>61</v>
      </c>
      <c r="C23" s="66" t="s">
        <v>62</v>
      </c>
      <c r="D23" s="57" t="s">
        <v>30</v>
      </c>
      <c r="E23" s="64">
        <v>10.73</v>
      </c>
      <c r="F23" s="64">
        <v>11.2</v>
      </c>
      <c r="G23" s="64">
        <v>12.12</v>
      </c>
      <c r="H23" s="64">
        <v>12.79</v>
      </c>
      <c r="I23" s="64">
        <v>10.56</v>
      </c>
      <c r="J23" s="64">
        <v>9.35</v>
      </c>
    </row>
    <row r="24" spans="1:10" ht="49.5" customHeight="1" thickBot="1" x14ac:dyDescent="0.3">
      <c r="A24" s="52">
        <v>17</v>
      </c>
      <c r="B24" s="67" t="s">
        <v>63</v>
      </c>
      <c r="C24" s="66" t="s">
        <v>64</v>
      </c>
      <c r="D24" s="57" t="s">
        <v>30</v>
      </c>
      <c r="E24" s="64">
        <v>6.65</v>
      </c>
      <c r="F24" s="64">
        <v>5.56</v>
      </c>
      <c r="G24" s="64">
        <v>5.91</v>
      </c>
      <c r="H24" s="64">
        <v>6.14</v>
      </c>
      <c r="I24" s="64">
        <v>5.96</v>
      </c>
      <c r="J24" s="64">
        <v>4.8600000000000003</v>
      </c>
    </row>
    <row r="25" spans="1:10" ht="32.25" thickBot="1" x14ac:dyDescent="0.3">
      <c r="A25" s="52">
        <v>18</v>
      </c>
      <c r="B25" s="67" t="s">
        <v>65</v>
      </c>
      <c r="C25" s="66" t="s">
        <v>66</v>
      </c>
      <c r="D25" s="57" t="s">
        <v>30</v>
      </c>
      <c r="E25" s="64">
        <v>7.05</v>
      </c>
      <c r="F25" s="64">
        <v>7.23</v>
      </c>
      <c r="G25" s="64">
        <v>8.41</v>
      </c>
      <c r="H25" s="64">
        <v>8.2200000000000006</v>
      </c>
      <c r="I25" s="64">
        <v>7.26</v>
      </c>
      <c r="J25" s="64">
        <v>7.83</v>
      </c>
    </row>
    <row r="26" spans="1:10" ht="16.5" thickBot="1" x14ac:dyDescent="0.3">
      <c r="A26" s="52">
        <v>19</v>
      </c>
      <c r="B26" s="67" t="s">
        <v>67</v>
      </c>
      <c r="C26" s="66" t="s">
        <v>68</v>
      </c>
      <c r="D26" s="57" t="s">
        <v>30</v>
      </c>
      <c r="E26" s="64">
        <v>1.33</v>
      </c>
      <c r="F26" s="64">
        <v>1.23</v>
      </c>
      <c r="G26" s="64">
        <v>1.23</v>
      </c>
      <c r="H26" s="64">
        <v>1.17</v>
      </c>
      <c r="I26" s="64">
        <v>0.9</v>
      </c>
      <c r="J26" s="64">
        <v>0.84</v>
      </c>
    </row>
    <row r="27" spans="1:10" ht="16.5" thickBot="1" x14ac:dyDescent="0.3">
      <c r="A27" s="52">
        <v>20</v>
      </c>
      <c r="B27" s="68" t="s">
        <v>69</v>
      </c>
      <c r="C27" s="60" t="s">
        <v>70</v>
      </c>
      <c r="D27" s="57" t="s">
        <v>30</v>
      </c>
      <c r="E27" s="61">
        <v>549.34</v>
      </c>
      <c r="F27" s="61">
        <v>567.24</v>
      </c>
      <c r="G27" s="61">
        <v>600.04</v>
      </c>
      <c r="H27" s="61">
        <v>574.66</v>
      </c>
      <c r="I27" s="61">
        <v>564.91999999999996</v>
      </c>
      <c r="J27" s="61">
        <v>563.66</v>
      </c>
    </row>
    <row r="28" spans="1:10" ht="16.5" thickBot="1" x14ac:dyDescent="0.3">
      <c r="A28" s="52">
        <v>21</v>
      </c>
      <c r="B28" s="68" t="s">
        <v>71</v>
      </c>
      <c r="C28" s="60" t="s">
        <v>72</v>
      </c>
      <c r="D28" s="57" t="s">
        <v>30</v>
      </c>
      <c r="E28" s="61">
        <v>2.93</v>
      </c>
      <c r="F28" s="61">
        <v>2.29</v>
      </c>
      <c r="G28" s="61">
        <v>3.88</v>
      </c>
      <c r="H28" s="61">
        <v>3.19</v>
      </c>
      <c r="I28" s="61">
        <v>3.33</v>
      </c>
      <c r="J28" s="61">
        <v>2.94</v>
      </c>
    </row>
    <row r="29" spans="1:10" ht="32.25" thickBot="1" x14ac:dyDescent="0.3">
      <c r="A29" s="52">
        <v>22</v>
      </c>
      <c r="B29" s="68" t="s">
        <v>73</v>
      </c>
      <c r="C29" s="60" t="s">
        <v>74</v>
      </c>
      <c r="D29" s="57" t="s">
        <v>30</v>
      </c>
      <c r="E29" s="61">
        <v>2.4900000000000002</v>
      </c>
      <c r="F29" s="61">
        <v>2.25</v>
      </c>
      <c r="G29" s="61">
        <v>0.97</v>
      </c>
      <c r="H29" s="61">
        <v>0.53</v>
      </c>
      <c r="I29" s="61">
        <v>2.0299999999999998</v>
      </c>
      <c r="J29" s="61">
        <v>2.81</v>
      </c>
    </row>
    <row r="30" spans="1:10" ht="16.5" thickBot="1" x14ac:dyDescent="0.3">
      <c r="A30" s="52">
        <v>23</v>
      </c>
      <c r="B30" s="68" t="s">
        <v>75</v>
      </c>
      <c r="C30" s="60" t="s">
        <v>76</v>
      </c>
      <c r="D30" s="57" t="s">
        <v>30</v>
      </c>
      <c r="E30" s="61">
        <v>0.48</v>
      </c>
      <c r="F30" s="61">
        <v>0.4</v>
      </c>
      <c r="G30" s="61">
        <v>0.41</v>
      </c>
      <c r="H30" s="61">
        <v>0.42</v>
      </c>
      <c r="I30" s="61">
        <v>0.43</v>
      </c>
      <c r="J30" s="61">
        <v>0.42</v>
      </c>
    </row>
    <row r="31" spans="1:10" ht="16.5" thickBot="1" x14ac:dyDescent="0.3">
      <c r="A31" s="52">
        <v>24</v>
      </c>
      <c r="B31" s="68" t="s">
        <v>77</v>
      </c>
      <c r="C31" s="60" t="s">
        <v>78</v>
      </c>
      <c r="D31" s="57" t="s">
        <v>30</v>
      </c>
      <c r="E31" s="61">
        <v>8.57</v>
      </c>
      <c r="F31" s="61">
        <v>5.13</v>
      </c>
      <c r="G31" s="61">
        <v>5.48</v>
      </c>
      <c r="H31" s="61">
        <v>6.98</v>
      </c>
      <c r="I31" s="61">
        <v>5.53</v>
      </c>
      <c r="J31" s="61">
        <v>4.9400000000000004</v>
      </c>
    </row>
    <row r="32" spans="1:10" ht="16.5" thickBot="1" x14ac:dyDescent="0.3">
      <c r="A32" s="52">
        <v>25</v>
      </c>
      <c r="B32" s="68" t="s">
        <v>79</v>
      </c>
      <c r="C32" s="60" t="s">
        <v>80</v>
      </c>
      <c r="D32" s="57" t="s">
        <v>30</v>
      </c>
      <c r="E32" s="61">
        <v>0</v>
      </c>
      <c r="F32" s="61">
        <v>0</v>
      </c>
      <c r="G32" s="61">
        <v>0</v>
      </c>
      <c r="H32" s="61">
        <v>0</v>
      </c>
      <c r="I32" s="61">
        <v>0.04</v>
      </c>
      <c r="J32" s="61">
        <v>0.04</v>
      </c>
    </row>
    <row r="33" spans="1:10" ht="51.75" customHeight="1" thickBot="1" x14ac:dyDescent="0.3">
      <c r="A33" s="52">
        <v>26</v>
      </c>
      <c r="B33" s="68" t="s">
        <v>81</v>
      </c>
      <c r="C33" s="60" t="s">
        <v>82</v>
      </c>
      <c r="D33" s="57" t="s">
        <v>30</v>
      </c>
      <c r="E33" s="61">
        <v>13.51</v>
      </c>
      <c r="F33" s="61">
        <v>0.6</v>
      </c>
      <c r="G33" s="61">
        <v>1.37</v>
      </c>
      <c r="H33" s="61">
        <v>1.1599999999999999</v>
      </c>
      <c r="I33" s="61">
        <v>1.1599999999999999</v>
      </c>
      <c r="J33" s="61">
        <v>1.1299999999999999</v>
      </c>
    </row>
    <row r="34" spans="1:10" ht="16.5" thickBot="1" x14ac:dyDescent="0.3">
      <c r="A34" s="52">
        <v>27</v>
      </c>
      <c r="B34" s="68" t="s">
        <v>83</v>
      </c>
      <c r="C34" s="60" t="s">
        <v>84</v>
      </c>
      <c r="D34" s="57" t="s">
        <v>30</v>
      </c>
      <c r="E34" s="61">
        <v>6.09</v>
      </c>
      <c r="F34" s="61">
        <v>4.8099999999999996</v>
      </c>
      <c r="G34" s="61">
        <v>2.31</v>
      </c>
      <c r="H34" s="61">
        <v>1.85</v>
      </c>
      <c r="I34" s="61">
        <v>1.58</v>
      </c>
      <c r="J34" s="61">
        <v>1.42</v>
      </c>
    </row>
    <row r="35" spans="1:10" ht="16.5" thickBot="1" x14ac:dyDescent="0.3">
      <c r="A35" s="52">
        <v>28</v>
      </c>
      <c r="B35" s="68" t="s">
        <v>85</v>
      </c>
      <c r="C35" s="60" t="s">
        <v>86</v>
      </c>
      <c r="D35" s="57" t="s">
        <v>30</v>
      </c>
      <c r="E35" s="61">
        <v>0.59</v>
      </c>
      <c r="F35" s="61">
        <v>0.62</v>
      </c>
      <c r="G35" s="61">
        <v>0.66</v>
      </c>
      <c r="H35" s="61">
        <v>0.72</v>
      </c>
      <c r="I35" s="61">
        <v>0.67</v>
      </c>
      <c r="J35" s="61">
        <v>0.6</v>
      </c>
    </row>
    <row r="36" spans="1:10" ht="16.5" thickBot="1" x14ac:dyDescent="0.3">
      <c r="A36" s="52">
        <v>29</v>
      </c>
      <c r="B36" s="68" t="s">
        <v>87</v>
      </c>
      <c r="C36" s="60" t="s">
        <v>88</v>
      </c>
      <c r="D36" s="57" t="s">
        <v>30</v>
      </c>
      <c r="E36" s="61">
        <v>7.29</v>
      </c>
      <c r="F36" s="61">
        <v>6.58</v>
      </c>
      <c r="G36" s="61">
        <v>6.64</v>
      </c>
      <c r="H36" s="61">
        <v>6.21</v>
      </c>
      <c r="I36" s="61">
        <v>5.93</v>
      </c>
      <c r="J36" s="61">
        <v>5.4</v>
      </c>
    </row>
    <row r="37" spans="1:10" ht="16.5" thickBot="1" x14ac:dyDescent="0.3">
      <c r="A37" s="52">
        <v>30</v>
      </c>
      <c r="B37" s="68" t="s">
        <v>89</v>
      </c>
      <c r="C37" s="60" t="s">
        <v>90</v>
      </c>
      <c r="D37" s="57" t="s">
        <v>30</v>
      </c>
      <c r="E37" s="61">
        <v>23.43</v>
      </c>
      <c r="F37" s="61">
        <v>26.44</v>
      </c>
      <c r="G37" s="61">
        <v>18.66</v>
      </c>
      <c r="H37" s="61">
        <v>15.78</v>
      </c>
      <c r="I37" s="61">
        <v>22.08</v>
      </c>
      <c r="J37" s="61">
        <v>20.67</v>
      </c>
    </row>
    <row r="38" spans="1:10" ht="15.75" x14ac:dyDescent="0.25">
      <c r="A38" s="49"/>
      <c r="B38" s="69"/>
      <c r="C38" s="69"/>
      <c r="D38" s="69"/>
      <c r="E38" s="49"/>
      <c r="F38" s="49"/>
      <c r="G38" s="49"/>
      <c r="H38" s="49"/>
      <c r="I38" s="49"/>
      <c r="J38" s="49"/>
    </row>
    <row r="39" spans="1:10" ht="15.75" x14ac:dyDescent="0.25">
      <c r="A39" s="49"/>
      <c r="B39" s="83" t="s">
        <v>139</v>
      </c>
      <c r="C39" s="69"/>
      <c r="D39" s="69"/>
      <c r="E39" s="70"/>
      <c r="F39" s="70"/>
      <c r="G39" s="70"/>
      <c r="H39" s="70"/>
      <c r="I39" s="70"/>
      <c r="J39" s="70"/>
    </row>
    <row r="40" spans="1:10" ht="15.75" x14ac:dyDescent="0.25">
      <c r="A40" s="49"/>
      <c r="B40" s="82" t="s">
        <v>140</v>
      </c>
      <c r="C40" s="69"/>
      <c r="D40" s="69"/>
      <c r="E40" s="69"/>
      <c r="F40" s="69"/>
      <c r="G40" s="69"/>
      <c r="H40" s="69"/>
      <c r="I40" s="69"/>
      <c r="J40" s="69"/>
    </row>
  </sheetData>
  <mergeCells count="5">
    <mergeCell ref="B1:J1"/>
    <mergeCell ref="B2:J2"/>
    <mergeCell ref="I3:J3"/>
    <mergeCell ref="B7:J7"/>
    <mergeCell ref="B12:J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zoomScaleNormal="100" workbookViewId="0">
      <selection activeCell="K6" sqref="K6"/>
    </sheetView>
  </sheetViews>
  <sheetFormatPr defaultRowHeight="15" x14ac:dyDescent="0.25"/>
  <cols>
    <col min="1" max="1" width="6.140625" customWidth="1"/>
    <col min="2" max="2" width="36.85546875" customWidth="1"/>
    <col min="3" max="3" width="14.7109375" customWidth="1"/>
    <col min="4" max="4" width="11.7109375" customWidth="1"/>
    <col min="5" max="7" width="9.85546875" customWidth="1"/>
  </cols>
  <sheetData>
    <row r="1" spans="1:7" ht="18.75" x14ac:dyDescent="0.3">
      <c r="A1" s="48"/>
      <c r="B1" s="98" t="s">
        <v>146</v>
      </c>
      <c r="C1" s="98"/>
      <c r="D1" s="98"/>
      <c r="E1" s="98"/>
      <c r="F1" s="98"/>
      <c r="G1" s="98"/>
    </row>
    <row r="2" spans="1:7" ht="18.75" x14ac:dyDescent="0.3">
      <c r="A2" s="48"/>
      <c r="B2" s="99" t="s">
        <v>26</v>
      </c>
      <c r="C2" s="99"/>
      <c r="D2" s="99"/>
      <c r="E2" s="99"/>
      <c r="F2" s="99"/>
      <c r="G2" s="99"/>
    </row>
    <row r="3" spans="1:7" ht="18.75" x14ac:dyDescent="0.3">
      <c r="A3" s="49"/>
      <c r="B3" s="86"/>
      <c r="C3" s="86"/>
      <c r="D3" s="86"/>
      <c r="F3" s="105" t="s">
        <v>145</v>
      </c>
      <c r="G3" s="105"/>
    </row>
    <row r="4" spans="1:7" ht="19.5" thickBot="1" x14ac:dyDescent="0.35">
      <c r="A4" s="49"/>
      <c r="B4" s="86"/>
      <c r="C4" s="86"/>
      <c r="D4" s="86"/>
      <c r="E4" s="86"/>
      <c r="F4" s="86"/>
    </row>
    <row r="5" spans="1:7" ht="63.75" customHeight="1" thickBot="1" x14ac:dyDescent="0.3">
      <c r="A5" s="52"/>
      <c r="B5" s="53"/>
      <c r="C5" s="54" t="s">
        <v>91</v>
      </c>
      <c r="D5" s="55" t="s">
        <v>0</v>
      </c>
      <c r="E5" s="55">
        <v>2016</v>
      </c>
      <c r="F5" s="55">
        <v>2017</v>
      </c>
      <c r="G5" s="55">
        <v>2018</v>
      </c>
    </row>
    <row r="6" spans="1:7" ht="18.75" thickBot="1" x14ac:dyDescent="0.3">
      <c r="A6" s="52">
        <v>1</v>
      </c>
      <c r="B6" s="56" t="s">
        <v>29</v>
      </c>
      <c r="C6" s="56"/>
      <c r="D6" s="71" t="s">
        <v>92</v>
      </c>
      <c r="E6" s="58">
        <v>1301.6300000000001</v>
      </c>
      <c r="F6" s="58">
        <v>1264.222</v>
      </c>
      <c r="G6" s="58">
        <v>1246.854</v>
      </c>
    </row>
    <row r="7" spans="1:7" ht="16.5" customHeight="1" thickBot="1" x14ac:dyDescent="0.3">
      <c r="A7" s="106" t="s">
        <v>93</v>
      </c>
      <c r="B7" s="107"/>
      <c r="C7" s="107"/>
      <c r="D7" s="107"/>
      <c r="E7" s="107"/>
      <c r="F7" s="107"/>
      <c r="G7" s="108"/>
    </row>
    <row r="8" spans="1:7" ht="18.75" thickBot="1" x14ac:dyDescent="0.3">
      <c r="A8" s="77">
        <v>2</v>
      </c>
      <c r="B8" s="78" t="s">
        <v>94</v>
      </c>
      <c r="C8" s="79" t="s">
        <v>33</v>
      </c>
      <c r="D8" s="71" t="s">
        <v>92</v>
      </c>
      <c r="E8" s="80">
        <v>480.16</v>
      </c>
      <c r="F8" s="80">
        <v>443.88799999999998</v>
      </c>
      <c r="G8" s="80">
        <v>423.78100000000001</v>
      </c>
    </row>
    <row r="9" spans="1:7" ht="18.75" thickBot="1" x14ac:dyDescent="0.3">
      <c r="A9" s="52">
        <v>3</v>
      </c>
      <c r="B9" s="59" t="s">
        <v>95</v>
      </c>
      <c r="C9" s="60" t="s">
        <v>35</v>
      </c>
      <c r="D9" s="71" t="s">
        <v>92</v>
      </c>
      <c r="E9" s="61">
        <v>1.52</v>
      </c>
      <c r="F9" s="61">
        <v>6.8140000000000001</v>
      </c>
      <c r="G9" s="61">
        <v>8.7409999999999997</v>
      </c>
    </row>
    <row r="10" spans="1:7" ht="18.75" thickBot="1" x14ac:dyDescent="0.3">
      <c r="A10" s="52">
        <v>4</v>
      </c>
      <c r="B10" s="59" t="s">
        <v>38</v>
      </c>
      <c r="C10" s="60" t="s">
        <v>96</v>
      </c>
      <c r="D10" s="71" t="s">
        <v>92</v>
      </c>
      <c r="E10" s="61">
        <v>175.37</v>
      </c>
      <c r="F10" s="61">
        <v>179.59200000000001</v>
      </c>
      <c r="G10" s="61">
        <v>186.971</v>
      </c>
    </row>
    <row r="11" spans="1:7" ht="16.5" thickBot="1" x14ac:dyDescent="0.3">
      <c r="A11" s="52"/>
      <c r="B11" s="102" t="s">
        <v>40</v>
      </c>
      <c r="C11" s="103"/>
      <c r="D11" s="103"/>
      <c r="E11" s="103"/>
      <c r="F11" s="103"/>
      <c r="G11" s="104"/>
    </row>
    <row r="12" spans="1:7" ht="32.25" thickBot="1" x14ac:dyDescent="0.3">
      <c r="A12" s="52">
        <v>5</v>
      </c>
      <c r="B12" s="81" t="s">
        <v>97</v>
      </c>
      <c r="C12" s="63" t="s">
        <v>98</v>
      </c>
      <c r="D12" s="71" t="s">
        <v>92</v>
      </c>
      <c r="E12" s="64">
        <v>49.81</v>
      </c>
      <c r="F12" s="64">
        <v>52.283999999999999</v>
      </c>
      <c r="G12" s="64">
        <v>50.542999999999999</v>
      </c>
    </row>
    <row r="13" spans="1:7" ht="48" thickBot="1" x14ac:dyDescent="0.3">
      <c r="A13" s="52">
        <v>6</v>
      </c>
      <c r="B13" s="72" t="s">
        <v>99</v>
      </c>
      <c r="C13" s="66" t="s">
        <v>100</v>
      </c>
      <c r="D13" s="71" t="s">
        <v>92</v>
      </c>
      <c r="E13" s="73">
        <v>10.81</v>
      </c>
      <c r="F13" s="73">
        <v>8.8040000000000003</v>
      </c>
      <c r="G13" s="73">
        <v>7.7969999999999997</v>
      </c>
    </row>
    <row r="14" spans="1:7" ht="48" thickBot="1" x14ac:dyDescent="0.3">
      <c r="A14" s="52">
        <v>7</v>
      </c>
      <c r="B14" s="72" t="s">
        <v>101</v>
      </c>
      <c r="C14" s="66" t="s">
        <v>102</v>
      </c>
      <c r="D14" s="71" t="s">
        <v>92</v>
      </c>
      <c r="E14" s="73">
        <v>14.74</v>
      </c>
      <c r="F14" s="73">
        <v>14.423999999999999</v>
      </c>
      <c r="G14" s="73">
        <v>18.350000000000001</v>
      </c>
    </row>
    <row r="15" spans="1:7" ht="32.25" thickBot="1" x14ac:dyDescent="0.3">
      <c r="A15" s="52">
        <v>8</v>
      </c>
      <c r="B15" s="72" t="s">
        <v>103</v>
      </c>
      <c r="C15" s="66" t="s">
        <v>104</v>
      </c>
      <c r="D15" s="71" t="s">
        <v>92</v>
      </c>
      <c r="E15" s="73">
        <v>14.27</v>
      </c>
      <c r="F15" s="73">
        <v>14.739000000000001</v>
      </c>
      <c r="G15" s="73">
        <v>18.616</v>
      </c>
    </row>
    <row r="16" spans="1:7" ht="32.25" thickBot="1" x14ac:dyDescent="0.3">
      <c r="A16" s="52">
        <v>9</v>
      </c>
      <c r="B16" s="72" t="s">
        <v>53</v>
      </c>
      <c r="C16" s="66" t="s">
        <v>105</v>
      </c>
      <c r="D16" s="71" t="s">
        <v>92</v>
      </c>
      <c r="E16" s="73">
        <v>53.83</v>
      </c>
      <c r="F16" s="73">
        <v>55.01</v>
      </c>
      <c r="G16" s="73">
        <v>56.984000000000002</v>
      </c>
    </row>
    <row r="17" spans="1:7" ht="48" thickBot="1" x14ac:dyDescent="0.3">
      <c r="A17" s="52">
        <v>10</v>
      </c>
      <c r="B17" s="72" t="s">
        <v>106</v>
      </c>
      <c r="C17" s="66" t="s">
        <v>107</v>
      </c>
      <c r="D17" s="71" t="s">
        <v>92</v>
      </c>
      <c r="E17" s="73">
        <v>0.56999999999999995</v>
      </c>
      <c r="F17" s="73">
        <v>0.54200000000000004</v>
      </c>
      <c r="G17" s="73">
        <v>0.56799999999999995</v>
      </c>
    </row>
    <row r="18" spans="1:7" ht="48" thickBot="1" x14ac:dyDescent="0.3">
      <c r="A18" s="52">
        <v>11</v>
      </c>
      <c r="B18" s="74" t="s">
        <v>108</v>
      </c>
      <c r="C18" s="66" t="s">
        <v>109</v>
      </c>
      <c r="D18" s="71" t="s">
        <v>92</v>
      </c>
      <c r="E18" s="73">
        <v>12.5</v>
      </c>
      <c r="F18" s="73">
        <v>14.465</v>
      </c>
      <c r="G18" s="73">
        <v>14.52</v>
      </c>
    </row>
    <row r="19" spans="1:7" ht="63.75" thickBot="1" x14ac:dyDescent="0.3">
      <c r="A19" s="52">
        <v>12</v>
      </c>
      <c r="B19" s="74" t="s">
        <v>110</v>
      </c>
      <c r="C19" s="66" t="s">
        <v>111</v>
      </c>
      <c r="D19" s="71" t="s">
        <v>92</v>
      </c>
      <c r="E19" s="73">
        <v>3.68</v>
      </c>
      <c r="F19" s="73">
        <v>5.0860000000000003</v>
      </c>
      <c r="G19" s="73">
        <v>5.383</v>
      </c>
    </row>
    <row r="20" spans="1:7" ht="32.25" thickBot="1" x14ac:dyDescent="0.3">
      <c r="A20" s="52">
        <v>13</v>
      </c>
      <c r="B20" s="74" t="s">
        <v>112</v>
      </c>
      <c r="C20" s="66" t="s">
        <v>113</v>
      </c>
      <c r="D20" s="71" t="s">
        <v>92</v>
      </c>
      <c r="E20" s="73">
        <v>2.78</v>
      </c>
      <c r="F20" s="73">
        <v>2.758</v>
      </c>
      <c r="G20" s="73">
        <v>2.73</v>
      </c>
    </row>
    <row r="21" spans="1:7" ht="32.25" thickBot="1" x14ac:dyDescent="0.3">
      <c r="A21" s="52">
        <v>14</v>
      </c>
      <c r="B21" s="75" t="s">
        <v>114</v>
      </c>
      <c r="C21" s="66" t="s">
        <v>115</v>
      </c>
      <c r="D21" s="71" t="s">
        <v>92</v>
      </c>
      <c r="E21" s="73">
        <v>1.27</v>
      </c>
      <c r="F21" s="73">
        <v>1.081</v>
      </c>
      <c r="G21" s="73">
        <v>1.119</v>
      </c>
    </row>
    <row r="22" spans="1:7" ht="32.25" thickBot="1" x14ac:dyDescent="0.3">
      <c r="A22" s="52">
        <v>15</v>
      </c>
      <c r="B22" s="74" t="s">
        <v>116</v>
      </c>
      <c r="C22" s="66" t="s">
        <v>117</v>
      </c>
      <c r="D22" s="71" t="s">
        <v>92</v>
      </c>
      <c r="E22" s="73">
        <v>7.73</v>
      </c>
      <c r="F22" s="73">
        <v>6.569</v>
      </c>
      <c r="G22" s="73">
        <v>7.1550000000000002</v>
      </c>
    </row>
    <row r="23" spans="1:7" ht="32.25" thickBot="1" x14ac:dyDescent="0.3">
      <c r="A23" s="52">
        <v>16</v>
      </c>
      <c r="B23" s="74" t="s">
        <v>118</v>
      </c>
      <c r="C23" s="66" t="s">
        <v>119</v>
      </c>
      <c r="D23" s="71" t="s">
        <v>92</v>
      </c>
      <c r="E23" s="73">
        <v>2.8</v>
      </c>
      <c r="F23" s="73">
        <v>3.1890000000000001</v>
      </c>
      <c r="G23" s="73">
        <v>2.81</v>
      </c>
    </row>
    <row r="24" spans="1:7" ht="48" thickBot="1" x14ac:dyDescent="0.3">
      <c r="A24" s="52">
        <v>17</v>
      </c>
      <c r="B24" s="74" t="s">
        <v>120</v>
      </c>
      <c r="C24" s="66" t="s">
        <v>121</v>
      </c>
      <c r="D24" s="71" t="s">
        <v>92</v>
      </c>
      <c r="E24" s="73">
        <v>0.57999999999999996</v>
      </c>
      <c r="F24" s="73">
        <v>0.63600000000000001</v>
      </c>
      <c r="G24" s="73">
        <v>0.39600000000000002</v>
      </c>
    </row>
    <row r="25" spans="1:7" ht="32.25" thickBot="1" x14ac:dyDescent="0.3">
      <c r="A25" s="52">
        <v>18</v>
      </c>
      <c r="B25" s="68" t="s">
        <v>122</v>
      </c>
      <c r="C25" s="60" t="s">
        <v>39</v>
      </c>
      <c r="D25" s="71" t="s">
        <v>92</v>
      </c>
      <c r="E25" s="61">
        <v>200.1</v>
      </c>
      <c r="F25" s="61">
        <v>192.39</v>
      </c>
      <c r="G25" s="61">
        <v>184.29</v>
      </c>
    </row>
    <row r="26" spans="1:7" ht="32.25" thickBot="1" x14ac:dyDescent="0.3">
      <c r="A26" s="52">
        <v>19</v>
      </c>
      <c r="B26" s="68" t="s">
        <v>123</v>
      </c>
      <c r="C26" s="60" t="s">
        <v>70</v>
      </c>
      <c r="D26" s="71" t="s">
        <v>92</v>
      </c>
      <c r="E26" s="61">
        <v>394.36</v>
      </c>
      <c r="F26" s="61">
        <v>392.75</v>
      </c>
      <c r="G26" s="61">
        <v>402.02300000000002</v>
      </c>
    </row>
    <row r="27" spans="1:7" ht="18.75" thickBot="1" x14ac:dyDescent="0.3">
      <c r="A27" s="52">
        <v>20</v>
      </c>
      <c r="B27" s="68" t="s">
        <v>71</v>
      </c>
      <c r="C27" s="60" t="s">
        <v>72</v>
      </c>
      <c r="D27" s="71" t="s">
        <v>92</v>
      </c>
      <c r="E27" s="61">
        <v>15.13</v>
      </c>
      <c r="F27" s="61">
        <v>14.516</v>
      </c>
      <c r="G27" s="61">
        <v>12.010999999999999</v>
      </c>
    </row>
    <row r="28" spans="1:7" ht="32.25" thickBot="1" x14ac:dyDescent="0.3">
      <c r="A28" s="52">
        <v>21</v>
      </c>
      <c r="B28" s="68" t="s">
        <v>124</v>
      </c>
      <c r="C28" s="60" t="s">
        <v>74</v>
      </c>
      <c r="D28" s="71" t="s">
        <v>92</v>
      </c>
      <c r="E28" s="61">
        <v>1.88</v>
      </c>
      <c r="F28" s="61">
        <v>1.6919999999999999</v>
      </c>
      <c r="G28" s="61">
        <v>1.5189999999999999</v>
      </c>
    </row>
    <row r="29" spans="1:7" ht="32.25" thickBot="1" x14ac:dyDescent="0.3">
      <c r="A29" s="52">
        <v>22</v>
      </c>
      <c r="B29" s="68" t="s">
        <v>125</v>
      </c>
      <c r="C29" s="60" t="s">
        <v>76</v>
      </c>
      <c r="D29" s="71" t="s">
        <v>92</v>
      </c>
      <c r="E29" s="61">
        <v>3.61</v>
      </c>
      <c r="F29" s="61">
        <v>4.1100000000000003</v>
      </c>
      <c r="G29" s="61">
        <v>3.9180000000000001</v>
      </c>
    </row>
    <row r="30" spans="1:7" ht="32.25" thickBot="1" x14ac:dyDescent="0.3">
      <c r="A30" s="52">
        <v>23</v>
      </c>
      <c r="B30" s="68" t="s">
        <v>126</v>
      </c>
      <c r="C30" s="60" t="s">
        <v>78</v>
      </c>
      <c r="D30" s="71" t="s">
        <v>92</v>
      </c>
      <c r="E30" s="61">
        <v>17.809999999999999</v>
      </c>
      <c r="F30" s="61">
        <v>17.033999999999999</v>
      </c>
      <c r="G30" s="61">
        <v>11.91</v>
      </c>
    </row>
    <row r="31" spans="1:7" ht="18.75" thickBot="1" x14ac:dyDescent="0.3">
      <c r="A31" s="52">
        <v>24</v>
      </c>
      <c r="B31" s="68" t="s">
        <v>127</v>
      </c>
      <c r="C31" s="60" t="s">
        <v>80</v>
      </c>
      <c r="D31" s="71" t="s">
        <v>92</v>
      </c>
      <c r="E31" s="61">
        <v>0.02</v>
      </c>
      <c r="F31" s="61">
        <v>2.7E-2</v>
      </c>
      <c r="G31" s="61">
        <v>1.4E-2</v>
      </c>
    </row>
    <row r="32" spans="1:7" ht="18.75" thickBot="1" x14ac:dyDescent="0.3">
      <c r="A32" s="52">
        <v>25</v>
      </c>
      <c r="B32" s="68" t="s">
        <v>128</v>
      </c>
      <c r="C32" s="60" t="s">
        <v>82</v>
      </c>
      <c r="D32" s="71" t="s">
        <v>92</v>
      </c>
      <c r="E32" s="61">
        <v>0.01</v>
      </c>
      <c r="F32" s="61">
        <v>7.0000000000000001E-3</v>
      </c>
      <c r="G32" s="61">
        <v>1.4E-2</v>
      </c>
    </row>
    <row r="33" spans="1:7" ht="18.75" thickBot="1" x14ac:dyDescent="0.3">
      <c r="A33" s="52">
        <v>26</v>
      </c>
      <c r="B33" s="68" t="s">
        <v>129</v>
      </c>
      <c r="C33" s="60" t="s">
        <v>84</v>
      </c>
      <c r="D33" s="71" t="s">
        <v>92</v>
      </c>
      <c r="E33" s="61">
        <v>1.38</v>
      </c>
      <c r="F33" s="61">
        <v>0.32500000000000001</v>
      </c>
      <c r="G33" s="61">
        <v>0.505</v>
      </c>
    </row>
    <row r="34" spans="1:7" ht="32.25" thickBot="1" x14ac:dyDescent="0.3">
      <c r="A34" s="52">
        <v>27</v>
      </c>
      <c r="B34" s="68" t="s">
        <v>130</v>
      </c>
      <c r="C34" s="60" t="s">
        <v>86</v>
      </c>
      <c r="D34" s="71" t="s">
        <v>92</v>
      </c>
      <c r="E34" s="61">
        <v>1.79</v>
      </c>
      <c r="F34" s="61">
        <v>2.052</v>
      </c>
      <c r="G34" s="61">
        <v>1.8069999999999999</v>
      </c>
    </row>
    <row r="35" spans="1:7" ht="32.25" thickBot="1" x14ac:dyDescent="0.3">
      <c r="A35" s="52">
        <v>28</v>
      </c>
      <c r="B35" s="68" t="s">
        <v>131</v>
      </c>
      <c r="C35" s="60" t="s">
        <v>88</v>
      </c>
      <c r="D35" s="71" t="s">
        <v>92</v>
      </c>
      <c r="E35" s="61">
        <v>0.14000000000000001</v>
      </c>
      <c r="F35" s="61">
        <v>0.14099999999999999</v>
      </c>
      <c r="G35" s="61">
        <v>0.16700000000000001</v>
      </c>
    </row>
    <row r="36" spans="1:7" ht="18.75" thickBot="1" x14ac:dyDescent="0.3">
      <c r="A36" s="52">
        <v>29</v>
      </c>
      <c r="B36" s="68" t="s">
        <v>83</v>
      </c>
      <c r="C36" s="60" t="s">
        <v>90</v>
      </c>
      <c r="D36" s="71" t="s">
        <v>92</v>
      </c>
      <c r="E36" s="61">
        <v>1.87</v>
      </c>
      <c r="F36" s="61">
        <v>1.829</v>
      </c>
      <c r="G36" s="61">
        <v>2.0110000000000001</v>
      </c>
    </row>
    <row r="37" spans="1:7" ht="18.75" thickBot="1" x14ac:dyDescent="0.3">
      <c r="A37" s="52">
        <v>30</v>
      </c>
      <c r="B37" s="68" t="s">
        <v>85</v>
      </c>
      <c r="C37" s="60" t="s">
        <v>132</v>
      </c>
      <c r="D37" s="71" t="s">
        <v>92</v>
      </c>
      <c r="E37" s="61">
        <v>0.2</v>
      </c>
      <c r="F37" s="61">
        <v>0.21099999999999999</v>
      </c>
      <c r="G37" s="61">
        <v>0.17599999999999999</v>
      </c>
    </row>
    <row r="38" spans="1:7" ht="32.25" thickBot="1" x14ac:dyDescent="0.3">
      <c r="A38" s="52">
        <v>31</v>
      </c>
      <c r="B38" s="68" t="s">
        <v>133</v>
      </c>
      <c r="C38" s="60" t="s">
        <v>134</v>
      </c>
      <c r="D38" s="71" t="s">
        <v>92</v>
      </c>
      <c r="E38" s="61">
        <v>3.42</v>
      </c>
      <c r="F38" s="61">
        <v>3.391</v>
      </c>
      <c r="G38" s="61">
        <v>3.302</v>
      </c>
    </row>
    <row r="39" spans="1:7" ht="32.25" thickBot="1" x14ac:dyDescent="0.3">
      <c r="A39" s="52">
        <v>32</v>
      </c>
      <c r="B39" s="68" t="s">
        <v>135</v>
      </c>
      <c r="C39" s="60" t="s">
        <v>136</v>
      </c>
      <c r="D39" s="71" t="s">
        <v>92</v>
      </c>
      <c r="E39" s="61">
        <v>2.68</v>
      </c>
      <c r="F39" s="61">
        <v>3.35</v>
      </c>
      <c r="G39" s="61">
        <v>3.512</v>
      </c>
    </row>
    <row r="40" spans="1:7" ht="18.75" thickBot="1" x14ac:dyDescent="0.3">
      <c r="A40" s="52">
        <v>33</v>
      </c>
      <c r="B40" s="68" t="s">
        <v>137</v>
      </c>
      <c r="C40" s="60" t="s">
        <v>138</v>
      </c>
      <c r="D40" s="71" t="s">
        <v>92</v>
      </c>
      <c r="E40" s="61">
        <v>0.18</v>
      </c>
      <c r="F40" s="61">
        <v>5.8000000000000003E-2</v>
      </c>
      <c r="G40" s="61">
        <v>0.18</v>
      </c>
    </row>
    <row r="42" spans="1:7" ht="15.75" x14ac:dyDescent="0.25">
      <c r="B42" s="87" t="s">
        <v>139</v>
      </c>
      <c r="E42" s="76"/>
    </row>
    <row r="43" spans="1:7" ht="15.75" x14ac:dyDescent="0.25">
      <c r="B43" s="88" t="s">
        <v>140</v>
      </c>
    </row>
    <row r="44" spans="1:7" x14ac:dyDescent="0.25">
      <c r="B44" s="89"/>
    </row>
  </sheetData>
  <mergeCells count="5">
    <mergeCell ref="F3:G3"/>
    <mergeCell ref="A7:G7"/>
    <mergeCell ref="B11:G11"/>
    <mergeCell ref="B1:G1"/>
    <mergeCell ref="B2:G2"/>
  </mergeCells>
  <pageMargins left="0.70866141732283472" right="0.15748031496062992" top="0.74803149606299213" bottom="0.3937007874015748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C-3a-total</vt:lpstr>
      <vt:lpstr>C-3b-NACE 1.1-2010-2015</vt:lpstr>
      <vt:lpstr>C-3c-NACE 2.0-2016-2018</vt:lpstr>
      <vt:lpstr>'C-3c-NACE 2.0-2016-2018'!Заголовки_для_печати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cookies!</dc:creator>
  <cp:lastModifiedBy>Шило Галина Владимировна</cp:lastModifiedBy>
  <cp:lastPrinted>2019-07-22T07:08:50Z</cp:lastPrinted>
  <dcterms:created xsi:type="dcterms:W3CDTF">2011-05-01T09:55:58Z</dcterms:created>
  <dcterms:modified xsi:type="dcterms:W3CDTF">2019-07-23T14:34:37Z</dcterms:modified>
</cp:coreProperties>
</file>