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930" yWindow="2565" windowWidth="19440" windowHeight="11310"/>
  </bookViews>
  <sheets>
    <sheet name="I-1a - waste generation" sheetId="3" r:id="rId1"/>
    <sheet name="I-1b-waste by economic activity" sheetId="5" r:id="rId2"/>
  </sheets>
  <calcPr calcId="144525"/>
</workbook>
</file>

<file path=xl/calcChain.xml><?xml version="1.0" encoding="utf-8"?>
<calcChain xmlns="http://schemas.openxmlformats.org/spreadsheetml/2006/main">
  <c r="Q22" i="3" l="1"/>
  <c r="Q23" i="3"/>
  <c r="Q19" i="3"/>
  <c r="Q20" i="3"/>
  <c r="Q16" i="3"/>
  <c r="Q17" i="3"/>
  <c r="Q12" i="3"/>
  <c r="O20" i="3" l="1"/>
  <c r="P20" i="3"/>
  <c r="P12" i="3"/>
  <c r="P19" i="3" s="1"/>
  <c r="P23" i="3"/>
  <c r="P22" i="3"/>
  <c r="P17" i="3"/>
  <c r="I23" i="3"/>
  <c r="J23" i="3"/>
  <c r="K23" i="3"/>
  <c r="L23" i="3"/>
  <c r="M23" i="3"/>
  <c r="N23" i="3"/>
  <c r="O23" i="3"/>
  <c r="E22" i="3"/>
  <c r="F22" i="3"/>
  <c r="G22" i="3"/>
  <c r="H22" i="3"/>
  <c r="I12" i="3"/>
  <c r="I22" i="3" s="1"/>
  <c r="J12" i="3"/>
  <c r="J22" i="3" s="1"/>
  <c r="K12" i="3"/>
  <c r="K22" i="3" s="1"/>
  <c r="L12" i="3"/>
  <c r="L22" i="3" s="1"/>
  <c r="M12" i="3"/>
  <c r="M22" i="3" s="1"/>
  <c r="N12" i="3"/>
  <c r="N22" i="3" s="1"/>
  <c r="O12" i="3"/>
  <c r="O22" i="3" s="1"/>
  <c r="D22" i="3"/>
  <c r="I20" i="3"/>
  <c r="J20" i="3"/>
  <c r="K20" i="3"/>
  <c r="L20" i="3"/>
  <c r="M20" i="3"/>
  <c r="N20" i="3"/>
  <c r="E19" i="3"/>
  <c r="F19" i="3"/>
  <c r="G19" i="3"/>
  <c r="H19" i="3"/>
  <c r="I19" i="3"/>
  <c r="J19" i="3"/>
  <c r="K19" i="3"/>
  <c r="L19" i="3"/>
  <c r="M19" i="3"/>
  <c r="N19" i="3"/>
  <c r="D19" i="3"/>
  <c r="I17" i="3"/>
  <c r="J17" i="3"/>
  <c r="K17" i="3"/>
  <c r="L17" i="3"/>
  <c r="M17" i="3"/>
  <c r="N17" i="3"/>
  <c r="O17" i="3"/>
  <c r="E16" i="3"/>
  <c r="F16" i="3"/>
  <c r="G16" i="3"/>
  <c r="H16" i="3"/>
  <c r="I16" i="3"/>
  <c r="J16" i="3"/>
  <c r="K16" i="3"/>
  <c r="L16" i="3"/>
  <c r="M16" i="3"/>
  <c r="N16" i="3"/>
  <c r="O16" i="3"/>
  <c r="D16" i="3"/>
  <c r="O19" i="3" l="1"/>
  <c r="P16" i="3"/>
</calcChain>
</file>

<file path=xl/sharedStrings.xml><?xml version="1.0" encoding="utf-8"?>
<sst xmlns="http://schemas.openxmlformats.org/spreadsheetml/2006/main" count="201" uniqueCount="107">
  <si>
    <t>Unit</t>
  </si>
  <si>
    <t>1000 t/ year</t>
  </si>
  <si>
    <t>Waste generation by source</t>
  </si>
  <si>
    <t>Agriculture, forestry and fishing (ISIC 01-03)</t>
  </si>
  <si>
    <r>
      <t>1000</t>
    </r>
    <r>
      <rPr>
        <sz val="12"/>
        <color indexed="8"/>
        <rFont val="Calibri"/>
        <family val="2"/>
      </rPr>
      <t xml:space="preserve"> t/ year</t>
    </r>
  </si>
  <si>
    <t>Mining and quarrying (ISIC 05-09)</t>
  </si>
  <si>
    <t>Manufacturing (ISIC 10 - 33)</t>
  </si>
  <si>
    <t>Electricity, gas, steam and air conditioning supply (ISIC 35)</t>
  </si>
  <si>
    <t>Construction (ISIC 41 - 43)</t>
  </si>
  <si>
    <t>Population of the country</t>
  </si>
  <si>
    <t xml:space="preserve">Notes: </t>
  </si>
  <si>
    <t>Million people</t>
  </si>
  <si>
    <t>kg / capita</t>
  </si>
  <si>
    <t>Other economic activities</t>
  </si>
  <si>
    <t>Generation of solid municipal waste</t>
  </si>
  <si>
    <t>GDP at current prices</t>
  </si>
  <si>
    <t>BYR billion</t>
  </si>
  <si>
    <t>kg / BYR million*</t>
  </si>
  <si>
    <t>…</t>
  </si>
  <si>
    <t>A</t>
  </si>
  <si>
    <t>B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</si>
  <si>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</si>
  <si>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</si>
  <si>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</si>
  <si>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</si>
  <si>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</si>
  <si>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</si>
  <si>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</si>
  <si>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</si>
  <si>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</si>
  <si>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</si>
  <si>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</si>
  <si>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</si>
  <si>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</si>
  <si>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</si>
  <si>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</si>
  <si>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</si>
  <si>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</si>
  <si>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</si>
  <si>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</si>
  <si>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</si>
  <si>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</si>
  <si>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</si>
  <si>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</si>
  <si>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</si>
  <si>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</si>
  <si>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</si>
  <si>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</si>
  <si>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</si>
  <si>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</si>
  <si>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</si>
  <si>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Total</t>
  </si>
  <si>
    <t>1000 t/year</t>
  </si>
  <si>
    <t>Agriculture, forestry and fishing</t>
  </si>
  <si>
    <t>Mining</t>
  </si>
  <si>
    <t>Manufacturing</t>
  </si>
  <si>
    <t>of which:</t>
  </si>
  <si>
    <t>Manufacture of food products, beverages and tobacco products</t>
  </si>
  <si>
    <t>Manufacture of textile articles, wearing apparel, articles of leather and fur</t>
  </si>
  <si>
    <t>Manufacture of products of wood and paper; printing and reproduction of recorded media</t>
  </si>
  <si>
    <t>Manufacture of coke and refined petroleum products</t>
  </si>
  <si>
    <t>Manufacture of chemicals and chemical products</t>
  </si>
  <si>
    <t>Manufacture of basic pharmaceuticals and medicinal products</t>
  </si>
  <si>
    <t>Manufacture of rubber and plastics products, of other non-metallic mineral products</t>
  </si>
  <si>
    <t>Manufacture of basic metals; 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</si>
  <si>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</si>
  <si>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</si>
  <si>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</si>
  <si>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transport vehicles and equipment</t>
  </si>
  <si>
    <t>Other manufacturing; repair and installation of machinery and equipment</t>
  </si>
  <si>
    <t>Electricity, gas, steam, hot water and air conditioning supply</t>
  </si>
  <si>
    <t>Water supply; waste management and remediation activities</t>
  </si>
  <si>
    <t>Construction</t>
  </si>
  <si>
    <t>Wholesale and retail trade; repair of motor vehicles and motorcycles</t>
  </si>
  <si>
    <t>Transportation and storage, postal and courier activities</t>
  </si>
  <si>
    <t>Accommodation and food service activities</t>
  </si>
  <si>
    <t>Professional, scientific and technical activities</t>
  </si>
  <si>
    <t>Administrative and support service activities</t>
  </si>
  <si>
    <t>Public administration</t>
  </si>
  <si>
    <t>Education</t>
  </si>
  <si>
    <t>Human health and social work activities</t>
  </si>
  <si>
    <t xml:space="preserve">Arts, sports, entertainment and recreation </t>
  </si>
  <si>
    <t>Other service activity</t>
  </si>
  <si>
    <t>Section of OKED (compliant with NACE 2.0)</t>
  </si>
  <si>
    <t>Information and communication</t>
  </si>
  <si>
    <t>Financial and insurance activities</t>
  </si>
  <si>
    <t>Real estate activities</t>
  </si>
  <si>
    <t xml:space="preserve">On the line "Electricity, gas, steam and air conditioning supply (ISIC 35)"  for 2010-2015 data by economic activity "Electricity, gas and water supply" (Section E, Nace 1.1) is reflected. </t>
  </si>
  <si>
    <t>Other economic activities include economic activities which are not reflected in the lines above.</t>
  </si>
  <si>
    <t>* Starting from 2016 - kg / BYN (in terms of the new denomination, 1 BYN = 10 000 BYR).</t>
  </si>
  <si>
    <r>
      <t xml:space="preserve">Time series data on the indicators for 2016-2018, Table I-1b. Industrial waste generation by economic activity: </t>
    </r>
    <r>
      <rPr>
        <i/>
        <sz val="14"/>
        <color indexed="8"/>
        <rFont val="Calibri"/>
        <family val="2"/>
        <charset val="204"/>
      </rPr>
      <t>Belarus</t>
    </r>
  </si>
  <si>
    <t xml:space="preserve">July 17, 2019 </t>
  </si>
  <si>
    <r>
      <t xml:space="preserve">Time series data on the indicators for 2005-2018, Table I-1a. Waste generation: </t>
    </r>
    <r>
      <rPr>
        <i/>
        <sz val="14"/>
        <color indexed="8"/>
        <rFont val="Calibri"/>
        <family val="2"/>
        <charset val="204"/>
      </rPr>
      <t>Belarus</t>
    </r>
  </si>
  <si>
    <t>July 17, 2019</t>
  </si>
  <si>
    <r>
      <t xml:space="preserve">GDP at PPP at constant prices (2011), </t>
    </r>
    <r>
      <rPr>
        <i/>
        <sz val="12"/>
        <rFont val="Calibri"/>
        <family val="2"/>
        <charset val="204"/>
      </rPr>
      <t>by the World Bank as of July 17, 2019</t>
    </r>
  </si>
  <si>
    <t>Total industrial waste generation</t>
  </si>
  <si>
    <t xml:space="preserve">Solid municipal waste per capita                    </t>
  </si>
  <si>
    <t xml:space="preserve">Industrial waste per capita      </t>
  </si>
  <si>
    <t xml:space="preserve">Industrial waste per unit of GDP                        </t>
  </si>
  <si>
    <t>Solid municipal waste per unit of GDP</t>
  </si>
  <si>
    <t xml:space="preserve"> billion international $</t>
  </si>
  <si>
    <t xml:space="preserve">kg / 1000 international $ </t>
  </si>
  <si>
    <t xml:space="preserve">Industrial waste per unit of GDP                         </t>
  </si>
  <si>
    <t>Reference:</t>
  </si>
  <si>
    <t>Indicators 1-7 - by the data of the Ministry of Natural Resources and Environmental Protection of the Republic of Belarus.</t>
  </si>
  <si>
    <t>Data of the Ministry of Natural Resources and Environmental Protection of the Republic of Belarus.</t>
  </si>
  <si>
    <t>Indicator 8 - by the data of the Ministry of Housing and Utilities of the Republic of Belarus.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</si>
</sst>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sz val="12"/>
      <color indexed="10"/>
      <name val="Calibri"/>
      <family val="2"/>
    </font>
    <font>
      <sz val="12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  <font>
      <sz val="12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justify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top" wrapText="1"/>
    </xf>
    <xf numFmtId="0" fontId="16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 vertical="top" wrapText="1" indent="1"/>
    </xf>
    <xf numFmtId="0" fontId="16" fillId="8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 wrapText="1" indent="1"/>
    </xf>
    <xf numFmtId="0" fontId="16" fillId="5" borderId="2" xfId="0" applyFont="1" applyFill="1" applyBorder="1" applyAlignment="1">
      <alignment wrapText="1"/>
    </xf>
    <xf numFmtId="164" fontId="14" fillId="0" borderId="0" xfId="0" applyNumberFormat="1" applyFont="1"/>
    <xf numFmtId="0" fontId="17" fillId="0" borderId="2" xfId="0" applyFont="1" applyBorder="1" applyAlignment="1">
      <alignment horizontal="center" vertical="center"/>
    </xf>
    <xf numFmtId="165" fontId="3" fillId="6" borderId="3" xfId="0" applyNumberFormat="1" applyFont="1" applyFill="1" applyBorder="1" applyAlignment="1">
      <alignment horizontal="center" vertical="center" wrapText="1"/>
    </xf>
    <xf numFmtId="165" fontId="12" fillId="5" borderId="2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165" fontId="14" fillId="5" borderId="2" xfId="0" applyNumberFormat="1" applyFont="1" applyFill="1" applyBorder="1" applyAlignment="1">
      <alignment horizontal="center" vertical="center"/>
    </xf>
    <xf numFmtId="165" fontId="14" fillId="8" borderId="2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/>
    <xf numFmtId="0" fontId="0" fillId="2" borderId="9" xfId="0" applyFont="1" applyFill="1" applyBorder="1"/>
    <xf numFmtId="0" fontId="0" fillId="2" borderId="3" xfId="0" applyFont="1" applyFill="1" applyBorder="1"/>
    <xf numFmtId="2" fontId="3" fillId="6" borderId="3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/>
    <xf numFmtId="0" fontId="16" fillId="5" borderId="4" xfId="0" applyFont="1" applyFill="1" applyBorder="1" applyAlignment="1">
      <alignment vertical="top" wrapText="1"/>
    </xf>
    <xf numFmtId="0" fontId="16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165" fontId="14" fillId="7" borderId="4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wrapText="1"/>
    </xf>
    <xf numFmtId="0" fontId="14" fillId="7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13" fillId="2" borderId="0" xfId="0" applyFont="1" applyFill="1"/>
    <xf numFmtId="0" fontId="14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1" fillId="5" borderId="0" xfId="0" applyFont="1" applyFill="1" applyAlignment="1">
      <alignment horizontal="center" wrapText="1"/>
    </xf>
    <xf numFmtId="0" fontId="0" fillId="2" borderId="10" xfId="0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0" fillId="2" borderId="11" xfId="0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18" fillId="2" borderId="8" xfId="0" applyFont="1" applyFill="1" applyBorder="1" applyAlignment="1">
      <alignment horizontal="right"/>
    </xf>
    <xf numFmtId="0" fontId="8" fillId="3" borderId="12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4" fillId="9" borderId="12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10" zoomScaleNormal="100" workbookViewId="0">
      <selection activeCell="B32" sqref="B32"/>
    </sheetView>
  </sheetViews>
  <sheetFormatPr defaultRowHeight="15" x14ac:dyDescent="0.25"/>
  <cols>
    <col min="1" max="1" width="9.140625" style="1"/>
    <col min="2" max="2" width="32.7109375" style="1" customWidth="1"/>
    <col min="3" max="3" width="15.7109375" style="1" customWidth="1"/>
    <col min="4" max="4" width="10.5703125" style="1" customWidth="1"/>
    <col min="5" max="5" width="10.42578125" style="1" customWidth="1"/>
    <col min="6" max="6" width="10.5703125" style="1" customWidth="1"/>
    <col min="7" max="7" width="11.5703125" style="1" customWidth="1"/>
    <col min="8" max="8" width="11.140625" style="1" customWidth="1"/>
    <col min="9" max="9" width="10.5703125" style="1" customWidth="1"/>
    <col min="10" max="10" width="11.28515625" style="1" customWidth="1"/>
    <col min="11" max="11" width="10.85546875" style="1" customWidth="1"/>
    <col min="12" max="12" width="11.140625" style="1" customWidth="1"/>
    <col min="13" max="13" width="11.42578125" style="1" customWidth="1"/>
    <col min="14" max="14" width="11" style="1" customWidth="1"/>
    <col min="15" max="16" width="12.42578125" style="1" customWidth="1"/>
    <col min="17" max="17" width="11.42578125" style="1" customWidth="1"/>
    <col min="18" max="16384" width="9.140625" style="1"/>
  </cols>
  <sheetData>
    <row r="1" spans="1:17" ht="18" customHeight="1" x14ac:dyDescent="0.3">
      <c r="B1" s="66" t="s">
        <v>92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18" customHeight="1" x14ac:dyDescent="0.3">
      <c r="B2" s="10"/>
      <c r="C2" s="11"/>
      <c r="D2" s="11"/>
      <c r="E2" s="11"/>
      <c r="F2" s="11"/>
      <c r="G2" s="11"/>
      <c r="H2" s="11"/>
      <c r="I2" s="11"/>
      <c r="J2" s="11"/>
      <c r="K2" s="11"/>
    </row>
    <row r="3" spans="1:17" ht="16.5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M3" s="47"/>
      <c r="N3" s="47"/>
      <c r="P3" s="72" t="s">
        <v>93</v>
      </c>
      <c r="Q3" s="72"/>
    </row>
    <row r="4" spans="1:17" s="2" customFormat="1" ht="16.5" thickBot="1" x14ac:dyDescent="0.3">
      <c r="A4" s="8"/>
      <c r="B4" s="5"/>
      <c r="C4" s="4" t="s">
        <v>0</v>
      </c>
      <c r="D4" s="4">
        <v>2005</v>
      </c>
      <c r="E4" s="4">
        <v>2006</v>
      </c>
      <c r="F4" s="4">
        <v>2007</v>
      </c>
      <c r="G4" s="4">
        <v>2008</v>
      </c>
      <c r="H4" s="4">
        <v>2009</v>
      </c>
      <c r="I4" s="4">
        <v>2010</v>
      </c>
      <c r="J4" s="4">
        <v>2011</v>
      </c>
      <c r="K4" s="4">
        <v>2012</v>
      </c>
      <c r="L4" s="4">
        <v>2013</v>
      </c>
      <c r="M4" s="13">
        <v>2014</v>
      </c>
      <c r="N4" s="13">
        <v>2015</v>
      </c>
      <c r="O4" s="13">
        <v>2016</v>
      </c>
      <c r="P4" s="13">
        <v>2017</v>
      </c>
      <c r="Q4" s="13">
        <v>2018</v>
      </c>
    </row>
    <row r="5" spans="1:17" s="2" customFormat="1" ht="16.5" thickBot="1" x14ac:dyDescent="0.3">
      <c r="A5" s="8"/>
      <c r="B5" s="73" t="s">
        <v>2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</row>
    <row r="6" spans="1:17" s="2" customFormat="1" ht="32.25" thickBot="1" x14ac:dyDescent="0.3">
      <c r="A6" s="8">
        <v>1</v>
      </c>
      <c r="B6" s="7" t="s">
        <v>3</v>
      </c>
      <c r="C6" s="6" t="s">
        <v>4</v>
      </c>
      <c r="D6" s="18" t="s">
        <v>18</v>
      </c>
      <c r="E6" s="18" t="s">
        <v>18</v>
      </c>
      <c r="F6" s="18" t="s">
        <v>18</v>
      </c>
      <c r="G6" s="18" t="s">
        <v>18</v>
      </c>
      <c r="H6" s="18" t="s">
        <v>18</v>
      </c>
      <c r="I6" s="20">
        <v>440.4</v>
      </c>
      <c r="J6" s="20">
        <v>400.7</v>
      </c>
      <c r="K6" s="20">
        <v>236.7</v>
      </c>
      <c r="L6" s="46">
        <v>212</v>
      </c>
      <c r="M6" s="46">
        <v>248.4</v>
      </c>
      <c r="N6" s="46">
        <v>414</v>
      </c>
      <c r="O6" s="46">
        <v>563.9</v>
      </c>
      <c r="P6" s="46">
        <v>620.95000000000005</v>
      </c>
      <c r="Q6" s="46">
        <v>698.9</v>
      </c>
    </row>
    <row r="7" spans="1:17" s="2" customFormat="1" ht="16.5" thickBot="1" x14ac:dyDescent="0.3">
      <c r="A7" s="8">
        <v>2</v>
      </c>
      <c r="B7" s="7" t="s">
        <v>5</v>
      </c>
      <c r="C7" s="6" t="s">
        <v>1</v>
      </c>
      <c r="D7" s="18" t="s">
        <v>18</v>
      </c>
      <c r="E7" s="18" t="s">
        <v>18</v>
      </c>
      <c r="F7" s="18" t="s">
        <v>18</v>
      </c>
      <c r="G7" s="18" t="s">
        <v>18</v>
      </c>
      <c r="H7" s="18" t="s">
        <v>18</v>
      </c>
      <c r="I7" s="20">
        <v>1431.3</v>
      </c>
      <c r="J7" s="20">
        <v>4740.6000000000004</v>
      </c>
      <c r="K7" s="20">
        <v>4021.9</v>
      </c>
      <c r="L7" s="20">
        <v>4856.3999999999996</v>
      </c>
      <c r="M7" s="20">
        <v>5573</v>
      </c>
      <c r="N7" s="20">
        <v>4161</v>
      </c>
      <c r="O7" s="20">
        <v>1253.4000000000001</v>
      </c>
      <c r="P7" s="20">
        <v>1011.93</v>
      </c>
      <c r="Q7" s="20">
        <v>1207.1099999999999</v>
      </c>
    </row>
    <row r="8" spans="1:17" s="2" customFormat="1" ht="16.5" thickBot="1" x14ac:dyDescent="0.3">
      <c r="A8" s="8">
        <v>3</v>
      </c>
      <c r="B8" s="7" t="s">
        <v>6</v>
      </c>
      <c r="C8" s="6" t="s">
        <v>1</v>
      </c>
      <c r="D8" s="18" t="s">
        <v>18</v>
      </c>
      <c r="E8" s="18" t="s">
        <v>18</v>
      </c>
      <c r="F8" s="18" t="s">
        <v>18</v>
      </c>
      <c r="G8" s="18" t="s">
        <v>18</v>
      </c>
      <c r="H8" s="18" t="s">
        <v>18</v>
      </c>
      <c r="I8" s="20">
        <v>39228.9</v>
      </c>
      <c r="J8" s="20">
        <v>35509.9</v>
      </c>
      <c r="K8" s="20">
        <v>30775</v>
      </c>
      <c r="L8" s="20">
        <v>26977.200000000001</v>
      </c>
      <c r="M8" s="20">
        <v>38836.199999999997</v>
      </c>
      <c r="N8" s="20">
        <v>38605</v>
      </c>
      <c r="O8" s="20">
        <v>42900.1</v>
      </c>
      <c r="P8" s="20">
        <v>47855.25</v>
      </c>
      <c r="Q8" s="20">
        <v>52024.99</v>
      </c>
    </row>
    <row r="9" spans="1:17" s="2" customFormat="1" ht="32.25" thickBot="1" x14ac:dyDescent="0.3">
      <c r="A9" s="8">
        <v>4</v>
      </c>
      <c r="B9" s="14" t="s">
        <v>7</v>
      </c>
      <c r="C9" s="6" t="s">
        <v>1</v>
      </c>
      <c r="D9" s="18" t="s">
        <v>18</v>
      </c>
      <c r="E9" s="18" t="s">
        <v>18</v>
      </c>
      <c r="F9" s="18" t="s">
        <v>18</v>
      </c>
      <c r="G9" s="18" t="s">
        <v>18</v>
      </c>
      <c r="H9" s="18" t="s">
        <v>18</v>
      </c>
      <c r="I9" s="20">
        <v>170.4</v>
      </c>
      <c r="J9" s="20">
        <v>450.8</v>
      </c>
      <c r="K9" s="20">
        <v>156.9</v>
      </c>
      <c r="L9" s="20">
        <v>488.9</v>
      </c>
      <c r="M9" s="20">
        <v>509</v>
      </c>
      <c r="N9" s="20">
        <v>1002</v>
      </c>
      <c r="O9" s="20">
        <v>276.5</v>
      </c>
      <c r="P9" s="20">
        <v>447.49</v>
      </c>
      <c r="Q9" s="20">
        <v>705.89</v>
      </c>
    </row>
    <row r="10" spans="1:17" s="2" customFormat="1" ht="16.5" thickBot="1" x14ac:dyDescent="0.3">
      <c r="A10" s="8">
        <v>5</v>
      </c>
      <c r="B10" s="7" t="s">
        <v>8</v>
      </c>
      <c r="C10" s="6" t="s">
        <v>1</v>
      </c>
      <c r="D10" s="18" t="s">
        <v>18</v>
      </c>
      <c r="E10" s="18" t="s">
        <v>18</v>
      </c>
      <c r="F10" s="18" t="s">
        <v>18</v>
      </c>
      <c r="G10" s="18" t="s">
        <v>18</v>
      </c>
      <c r="H10" s="18" t="s">
        <v>18</v>
      </c>
      <c r="I10" s="20">
        <v>1136.8</v>
      </c>
      <c r="J10" s="20">
        <v>752.8</v>
      </c>
      <c r="K10" s="20">
        <v>433.7</v>
      </c>
      <c r="L10" s="20">
        <v>467.9</v>
      </c>
      <c r="M10" s="20">
        <v>321.3</v>
      </c>
      <c r="N10" s="20">
        <v>493</v>
      </c>
      <c r="O10" s="20">
        <v>1172.3</v>
      </c>
      <c r="P10" s="20">
        <v>1446.76</v>
      </c>
      <c r="Q10" s="20">
        <v>1682.41</v>
      </c>
    </row>
    <row r="11" spans="1:17" s="2" customFormat="1" ht="16.5" thickBot="1" x14ac:dyDescent="0.3">
      <c r="A11" s="8">
        <v>6</v>
      </c>
      <c r="B11" s="14" t="s">
        <v>13</v>
      </c>
      <c r="C11" s="6" t="s">
        <v>1</v>
      </c>
      <c r="D11" s="18" t="s">
        <v>18</v>
      </c>
      <c r="E11" s="18" t="s">
        <v>18</v>
      </c>
      <c r="F11" s="18" t="s">
        <v>18</v>
      </c>
      <c r="G11" s="18" t="s">
        <v>18</v>
      </c>
      <c r="H11" s="18" t="s">
        <v>18</v>
      </c>
      <c r="I11" s="20">
        <v>1367.6</v>
      </c>
      <c r="J11" s="20">
        <v>2452.6999999999998</v>
      </c>
      <c r="K11" s="20">
        <v>5222.8999999999996</v>
      </c>
      <c r="L11" s="20">
        <v>7302.6</v>
      </c>
      <c r="M11" s="20">
        <v>7041.4</v>
      </c>
      <c r="N11" s="20">
        <v>5190.3</v>
      </c>
      <c r="O11" s="20">
        <v>3282</v>
      </c>
      <c r="P11" s="20">
        <v>4123.6000000000004</v>
      </c>
      <c r="Q11" s="20">
        <v>4404.0999999999985</v>
      </c>
    </row>
    <row r="12" spans="1:17" s="2" customFormat="1" ht="16.5" thickBot="1" x14ac:dyDescent="0.3">
      <c r="A12" s="8">
        <v>7</v>
      </c>
      <c r="B12" s="7" t="s">
        <v>95</v>
      </c>
      <c r="C12" s="6" t="s">
        <v>1</v>
      </c>
      <c r="D12" s="43">
        <v>34782</v>
      </c>
      <c r="E12" s="43">
        <v>33455</v>
      </c>
      <c r="F12" s="43">
        <v>37956</v>
      </c>
      <c r="G12" s="43">
        <v>39768</v>
      </c>
      <c r="H12" s="43">
        <v>27278</v>
      </c>
      <c r="I12" s="41">
        <f t="shared" ref="I12:Q12" si="0">SUM(I6:I11)</f>
        <v>43775.4</v>
      </c>
      <c r="J12" s="41">
        <f t="shared" si="0"/>
        <v>44307.500000000007</v>
      </c>
      <c r="K12" s="41">
        <f t="shared" si="0"/>
        <v>40847.1</v>
      </c>
      <c r="L12" s="41">
        <f t="shared" si="0"/>
        <v>40305</v>
      </c>
      <c r="M12" s="41">
        <f t="shared" si="0"/>
        <v>52529.3</v>
      </c>
      <c r="N12" s="41">
        <f t="shared" si="0"/>
        <v>49865.3</v>
      </c>
      <c r="O12" s="41">
        <f t="shared" si="0"/>
        <v>49448.200000000004</v>
      </c>
      <c r="P12" s="41">
        <f t="shared" si="0"/>
        <v>55505.979999999996</v>
      </c>
      <c r="Q12" s="41">
        <f t="shared" si="0"/>
        <v>60723.4</v>
      </c>
    </row>
    <row r="13" spans="1:17" s="2" customFormat="1" ht="28.5" customHeight="1" thickBot="1" x14ac:dyDescent="0.3">
      <c r="A13" s="8">
        <v>8</v>
      </c>
      <c r="B13" s="14" t="s">
        <v>14</v>
      </c>
      <c r="C13" s="6" t="s">
        <v>1</v>
      </c>
      <c r="D13" s="42" t="s">
        <v>18</v>
      </c>
      <c r="E13" s="42" t="s">
        <v>18</v>
      </c>
      <c r="F13" s="42" t="s">
        <v>18</v>
      </c>
      <c r="G13" s="42" t="s">
        <v>18</v>
      </c>
      <c r="H13" s="42" t="s">
        <v>18</v>
      </c>
      <c r="I13" s="42">
        <v>3689.8876404494376</v>
      </c>
      <c r="J13" s="42">
        <v>3832.2222222222217</v>
      </c>
      <c r="K13" s="42">
        <v>3727.9999999999995</v>
      </c>
      <c r="L13" s="42">
        <v>3681.666666666667</v>
      </c>
      <c r="M13" s="42">
        <v>3722.7586206896544</v>
      </c>
      <c r="N13" s="42">
        <v>3734.6153846153848</v>
      </c>
      <c r="O13" s="42">
        <v>3793.9873417721515</v>
      </c>
      <c r="P13" s="42">
        <v>3801.395348837209</v>
      </c>
      <c r="Q13" s="42">
        <v>3795.34</v>
      </c>
    </row>
    <row r="14" spans="1:17" s="2" customFormat="1" ht="16.5" thickBot="1" x14ac:dyDescent="0.3">
      <c r="A14" s="8"/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8"/>
    </row>
    <row r="15" spans="1:17" s="2" customFormat="1" ht="18" customHeight="1" thickBot="1" x14ac:dyDescent="0.3">
      <c r="A15" s="15">
        <v>9</v>
      </c>
      <c r="B15" s="7" t="s">
        <v>9</v>
      </c>
      <c r="C15" s="6" t="s">
        <v>11</v>
      </c>
      <c r="D15" s="19">
        <v>9.6639149999999994</v>
      </c>
      <c r="E15" s="19">
        <v>9.6049240000000005</v>
      </c>
      <c r="F15" s="19">
        <v>9.5609529999999996</v>
      </c>
      <c r="G15" s="19">
        <v>9.5279849999999993</v>
      </c>
      <c r="H15" s="19">
        <v>9.5067649999999997</v>
      </c>
      <c r="I15" s="19">
        <v>9.4905830000000009</v>
      </c>
      <c r="J15" s="19">
        <v>9.4731719999999999</v>
      </c>
      <c r="K15" s="19">
        <v>9.4644949999999994</v>
      </c>
      <c r="L15" s="56">
        <v>9.4659969999999998</v>
      </c>
      <c r="M15" s="56">
        <v>9.4745109999999997</v>
      </c>
      <c r="N15" s="56">
        <v>9.4896159999999998</v>
      </c>
      <c r="O15" s="56">
        <v>9.5015339999999995</v>
      </c>
      <c r="P15" s="56">
        <v>9.4982640000000007</v>
      </c>
      <c r="Q15" s="56">
        <v>9.4834990000000001</v>
      </c>
    </row>
    <row r="16" spans="1:17" s="2" customFormat="1" ht="16.5" thickBot="1" x14ac:dyDescent="0.3">
      <c r="A16" s="15">
        <v>10</v>
      </c>
      <c r="B16" s="7" t="s">
        <v>97</v>
      </c>
      <c r="C16" s="9" t="s">
        <v>12</v>
      </c>
      <c r="D16" s="41">
        <f>D12/D15</f>
        <v>3599.1624512425865</v>
      </c>
      <c r="E16" s="41">
        <f t="shared" ref="E16:O16" si="1">E12/E15</f>
        <v>3483.1092885274261</v>
      </c>
      <c r="F16" s="41">
        <f t="shared" si="1"/>
        <v>3969.8971430986012</v>
      </c>
      <c r="G16" s="41">
        <f t="shared" si="1"/>
        <v>4173.8100973080882</v>
      </c>
      <c r="H16" s="41">
        <f t="shared" si="1"/>
        <v>2869.3251595048368</v>
      </c>
      <c r="I16" s="41">
        <f t="shared" si="1"/>
        <v>4612.5090523943572</v>
      </c>
      <c r="J16" s="41">
        <f t="shared" si="1"/>
        <v>4677.1556559935789</v>
      </c>
      <c r="K16" s="41">
        <f t="shared" si="1"/>
        <v>4315.8245632756953</v>
      </c>
      <c r="L16" s="41">
        <f t="shared" si="1"/>
        <v>4257.8716219749485</v>
      </c>
      <c r="M16" s="41">
        <f t="shared" si="1"/>
        <v>5544.2755831936875</v>
      </c>
      <c r="N16" s="41">
        <f t="shared" si="1"/>
        <v>5254.7226357736718</v>
      </c>
      <c r="O16" s="41">
        <f t="shared" si="1"/>
        <v>5204.2333374800328</v>
      </c>
      <c r="P16" s="41">
        <f>P12/P15</f>
        <v>5843.8026148778335</v>
      </c>
      <c r="Q16" s="41">
        <f>Q12/Q15</f>
        <v>6403.0586179215079</v>
      </c>
    </row>
    <row r="17" spans="1:17" s="2" customFormat="1" ht="16.5" thickBot="1" x14ac:dyDescent="0.3">
      <c r="A17" s="15">
        <v>11</v>
      </c>
      <c r="B17" s="7" t="s">
        <v>96</v>
      </c>
      <c r="C17" s="9" t="s">
        <v>12</v>
      </c>
      <c r="D17" s="21" t="s">
        <v>18</v>
      </c>
      <c r="E17" s="21" t="s">
        <v>18</v>
      </c>
      <c r="F17" s="21" t="s">
        <v>18</v>
      </c>
      <c r="G17" s="21" t="s">
        <v>18</v>
      </c>
      <c r="H17" s="21" t="s">
        <v>18</v>
      </c>
      <c r="I17" s="21">
        <f t="shared" ref="I17:O17" si="2">I13/I15</f>
        <v>388.79462309633004</v>
      </c>
      <c r="J17" s="21">
        <f t="shared" si="2"/>
        <v>404.53421749570492</v>
      </c>
      <c r="K17" s="21">
        <f t="shared" si="2"/>
        <v>393.89317655088831</v>
      </c>
      <c r="L17" s="21">
        <f t="shared" si="2"/>
        <v>388.93596381518682</v>
      </c>
      <c r="M17" s="21">
        <f t="shared" si="2"/>
        <v>392.92356309361554</v>
      </c>
      <c r="N17" s="21">
        <f t="shared" si="2"/>
        <v>393.54757712170704</v>
      </c>
      <c r="O17" s="21">
        <f t="shared" si="2"/>
        <v>399.30261174376176</v>
      </c>
      <c r="P17" s="21">
        <f>P13/P15</f>
        <v>400.22001376643232</v>
      </c>
      <c r="Q17" s="21">
        <f>Q13/Q15</f>
        <v>400.20460802494944</v>
      </c>
    </row>
    <row r="18" spans="1:17" s="2" customFormat="1" ht="20.25" customHeight="1" thickBot="1" x14ac:dyDescent="0.3">
      <c r="A18" s="16">
        <v>12</v>
      </c>
      <c r="B18" s="14" t="s">
        <v>15</v>
      </c>
      <c r="C18" s="6" t="s">
        <v>16</v>
      </c>
      <c r="D18" s="20">
        <v>65067.1</v>
      </c>
      <c r="E18" s="20">
        <v>79267</v>
      </c>
      <c r="F18" s="20">
        <v>97165.3</v>
      </c>
      <c r="G18" s="20">
        <v>129790.8</v>
      </c>
      <c r="H18" s="20">
        <v>137442.20000000001</v>
      </c>
      <c r="I18" s="20">
        <v>170465.8</v>
      </c>
      <c r="J18" s="20">
        <v>307245</v>
      </c>
      <c r="K18" s="20">
        <v>547616.69999999995</v>
      </c>
      <c r="L18" s="20">
        <v>670688.5</v>
      </c>
      <c r="M18" s="20">
        <v>805792.7</v>
      </c>
      <c r="N18" s="20">
        <v>899098.1</v>
      </c>
      <c r="O18" s="19">
        <v>94.948999999999998</v>
      </c>
      <c r="P18" s="19">
        <v>105.74820699999999</v>
      </c>
      <c r="Q18" s="19">
        <v>121.56829999999999</v>
      </c>
    </row>
    <row r="19" spans="1:17" s="2" customFormat="1" ht="32.25" thickBot="1" x14ac:dyDescent="0.3">
      <c r="A19" s="16">
        <v>13</v>
      </c>
      <c r="B19" s="7" t="s">
        <v>98</v>
      </c>
      <c r="C19" s="17" t="s">
        <v>17</v>
      </c>
      <c r="D19" s="21">
        <f>D12/D18*1000</f>
        <v>534.55586617507151</v>
      </c>
      <c r="E19" s="21">
        <f t="shared" ref="E19:N19" si="3">E12/E18*1000</f>
        <v>422.05457504383918</v>
      </c>
      <c r="F19" s="21">
        <f t="shared" si="3"/>
        <v>390.63328163449296</v>
      </c>
      <c r="G19" s="21">
        <f t="shared" si="3"/>
        <v>306.40076184136319</v>
      </c>
      <c r="H19" s="21">
        <f t="shared" si="3"/>
        <v>198.46888364708946</v>
      </c>
      <c r="I19" s="21">
        <f t="shared" si="3"/>
        <v>256.79872443622128</v>
      </c>
      <c r="J19" s="21">
        <f t="shared" si="3"/>
        <v>144.20901886116943</v>
      </c>
      <c r="K19" s="21">
        <f t="shared" si="3"/>
        <v>74.590676288725319</v>
      </c>
      <c r="L19" s="21">
        <f t="shared" si="3"/>
        <v>60.09496211728694</v>
      </c>
      <c r="M19" s="21">
        <f t="shared" si="3"/>
        <v>65.189595289210246</v>
      </c>
      <c r="N19" s="21">
        <f t="shared" si="3"/>
        <v>55.461467441650697</v>
      </c>
      <c r="O19" s="21">
        <f>O12/O18/1000</f>
        <v>0.520786948783031</v>
      </c>
      <c r="P19" s="21">
        <f>P12/P18/1000</f>
        <v>0.52488814302071329</v>
      </c>
      <c r="Q19" s="21">
        <f>Q12/Q18/1000</f>
        <v>0.49950028091204701</v>
      </c>
    </row>
    <row r="20" spans="1:17" s="2" customFormat="1" ht="30.75" customHeight="1" thickBot="1" x14ac:dyDescent="0.3">
      <c r="A20" s="16">
        <v>14</v>
      </c>
      <c r="B20" s="7" t="s">
        <v>99</v>
      </c>
      <c r="C20" s="17" t="s">
        <v>17</v>
      </c>
      <c r="D20" s="21" t="s">
        <v>18</v>
      </c>
      <c r="E20" s="21" t="s">
        <v>18</v>
      </c>
      <c r="F20" s="21" t="s">
        <v>18</v>
      </c>
      <c r="G20" s="21" t="s">
        <v>18</v>
      </c>
      <c r="H20" s="21" t="s">
        <v>18</v>
      </c>
      <c r="I20" s="21">
        <f t="shared" ref="I20:N20" si="4">I13/I18*1000</f>
        <v>21.645911616579031</v>
      </c>
      <c r="J20" s="21">
        <f t="shared" si="4"/>
        <v>12.472854634647339</v>
      </c>
      <c r="K20" s="21">
        <f t="shared" si="4"/>
        <v>6.8076813581470397</v>
      </c>
      <c r="L20" s="21">
        <f t="shared" si="4"/>
        <v>5.4893839191616776</v>
      </c>
      <c r="M20" s="21">
        <f t="shared" si="4"/>
        <v>4.6199954661908142</v>
      </c>
      <c r="N20" s="21">
        <f t="shared" si="4"/>
        <v>4.153735153722808</v>
      </c>
      <c r="O20" s="50">
        <f>O13/O18/1000</f>
        <v>3.995816008354118E-2</v>
      </c>
      <c r="P20" s="50">
        <f>P13/P18/1000</f>
        <v>3.5947610429340041E-2</v>
      </c>
      <c r="Q20" s="50">
        <f>Q13/Q18/1000</f>
        <v>3.1219816350150496E-2</v>
      </c>
    </row>
    <row r="21" spans="1:17" s="2" customFormat="1" ht="50.25" customHeight="1" thickBot="1" x14ac:dyDescent="0.3">
      <c r="A21" s="16">
        <v>15</v>
      </c>
      <c r="B21" s="57" t="s">
        <v>94</v>
      </c>
      <c r="C21" s="58" t="s">
        <v>100</v>
      </c>
      <c r="D21" s="19">
        <v>108.5289684</v>
      </c>
      <c r="E21" s="19">
        <v>119.3818596</v>
      </c>
      <c r="F21" s="19">
        <v>129.64870730000001</v>
      </c>
      <c r="G21" s="19">
        <v>142.87287470000001</v>
      </c>
      <c r="H21" s="19">
        <v>143.15861380000001</v>
      </c>
      <c r="I21" s="19">
        <v>154.32250450000001</v>
      </c>
      <c r="J21" s="19">
        <v>162.62306050000001</v>
      </c>
      <c r="K21" s="19">
        <v>165.36673189999999</v>
      </c>
      <c r="L21" s="19">
        <v>167.02613890000001</v>
      </c>
      <c r="M21" s="19">
        <v>169.9096528</v>
      </c>
      <c r="N21" s="19">
        <v>163.4028428</v>
      </c>
      <c r="O21" s="19">
        <v>159.27455749999999</v>
      </c>
      <c r="P21" s="19">
        <v>163.3076816</v>
      </c>
      <c r="Q21" s="19">
        <v>168.28841159999999</v>
      </c>
    </row>
    <row r="22" spans="1:17" s="2" customFormat="1" ht="32.25" thickBot="1" x14ac:dyDescent="0.3">
      <c r="A22" s="16">
        <v>16</v>
      </c>
      <c r="B22" s="57" t="s">
        <v>102</v>
      </c>
      <c r="C22" s="58" t="s">
        <v>101</v>
      </c>
      <c r="D22" s="21">
        <f>D12/D21</f>
        <v>320.48586209541452</v>
      </c>
      <c r="E22" s="21">
        <f t="shared" ref="E22:O22" si="5">E12/E21</f>
        <v>280.23520585199532</v>
      </c>
      <c r="F22" s="21">
        <f t="shared" si="5"/>
        <v>292.76034285611422</v>
      </c>
      <c r="G22" s="21">
        <f t="shared" si="5"/>
        <v>278.34534780309838</v>
      </c>
      <c r="H22" s="21">
        <f t="shared" si="5"/>
        <v>190.54389586440658</v>
      </c>
      <c r="I22" s="21">
        <f t="shared" si="5"/>
        <v>283.66180384274412</v>
      </c>
      <c r="J22" s="21">
        <f t="shared" si="5"/>
        <v>272.45520938895385</v>
      </c>
      <c r="K22" s="21">
        <f t="shared" si="5"/>
        <v>247.00917488470969</v>
      </c>
      <c r="L22" s="21">
        <f t="shared" si="5"/>
        <v>241.30953553402173</v>
      </c>
      <c r="M22" s="21">
        <f t="shared" si="5"/>
        <v>309.16018680723244</v>
      </c>
      <c r="N22" s="21">
        <f t="shared" si="5"/>
        <v>305.16788536557823</v>
      </c>
      <c r="O22" s="21">
        <f t="shared" si="5"/>
        <v>310.45887539194706</v>
      </c>
      <c r="P22" s="21">
        <f>P12/P21</f>
        <v>339.88591017998993</v>
      </c>
      <c r="Q22" s="21">
        <f>Q12/Q21</f>
        <v>360.8293608732356</v>
      </c>
    </row>
    <row r="23" spans="1:17" s="2" customFormat="1" ht="32.25" thickBot="1" x14ac:dyDescent="0.3">
      <c r="A23" s="16">
        <v>17</v>
      </c>
      <c r="B23" s="61" t="s">
        <v>99</v>
      </c>
      <c r="C23" s="58" t="s">
        <v>101</v>
      </c>
      <c r="D23" s="21" t="s">
        <v>18</v>
      </c>
      <c r="E23" s="21" t="s">
        <v>18</v>
      </c>
      <c r="F23" s="21" t="s">
        <v>18</v>
      </c>
      <c r="G23" s="21" t="s">
        <v>18</v>
      </c>
      <c r="H23" s="21" t="s">
        <v>18</v>
      </c>
      <c r="I23" s="21">
        <f t="shared" ref="I23:O23" si="6">I13/I21</f>
        <v>23.9102368925683</v>
      </c>
      <c r="J23" s="21">
        <f t="shared" si="6"/>
        <v>23.565060271524171</v>
      </c>
      <c r="K23" s="21">
        <f t="shared" si="6"/>
        <v>22.543833074323455</v>
      </c>
      <c r="L23" s="21">
        <f t="shared" si="6"/>
        <v>22.042458090173014</v>
      </c>
      <c r="M23" s="21">
        <f t="shared" si="6"/>
        <v>21.910224400680161</v>
      </c>
      <c r="N23" s="21">
        <f t="shared" si="6"/>
        <v>22.85526567727122</v>
      </c>
      <c r="O23" s="21">
        <f t="shared" si="6"/>
        <v>23.820423056407812</v>
      </c>
      <c r="P23" s="21">
        <f>P13/P21</f>
        <v>23.27750483990221</v>
      </c>
      <c r="Q23" s="21">
        <f>Q13/Q21</f>
        <v>22.552592682501736</v>
      </c>
    </row>
    <row r="24" spans="1:17" ht="16.5" thickBot="1" x14ac:dyDescent="0.3">
      <c r="B24" s="3"/>
    </row>
    <row r="25" spans="1:17" x14ac:dyDescent="0.25">
      <c r="B25" s="22" t="s">
        <v>10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</row>
    <row r="26" spans="1:17" ht="14.25" customHeight="1" x14ac:dyDescent="0.25">
      <c r="B26" s="69" t="s">
        <v>87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48"/>
    </row>
    <row r="27" spans="1:17" x14ac:dyDescent="0.25">
      <c r="B27" s="69" t="s">
        <v>88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48"/>
    </row>
    <row r="28" spans="1:17" ht="15.75" thickBot="1" x14ac:dyDescent="0.3">
      <c r="B28" s="67" t="s">
        <v>89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49"/>
    </row>
    <row r="30" spans="1:17" x14ac:dyDescent="0.25">
      <c r="B30" s="62" t="s">
        <v>103</v>
      </c>
    </row>
    <row r="31" spans="1:17" x14ac:dyDescent="0.25">
      <c r="B31" s="1" t="s">
        <v>104</v>
      </c>
    </row>
    <row r="32" spans="1:17" x14ac:dyDescent="0.25">
      <c r="B32" s="1" t="s">
        <v>106</v>
      </c>
    </row>
  </sheetData>
  <mergeCells count="7">
    <mergeCell ref="B1:Q1"/>
    <mergeCell ref="B28:O28"/>
    <mergeCell ref="B26:O26"/>
    <mergeCell ref="B27:O27"/>
    <mergeCell ref="P3:Q3"/>
    <mergeCell ref="B5:Q5"/>
    <mergeCell ref="B14:Q14"/>
  </mergeCells>
  <phoneticPr fontId="6" type="noConversion"/>
  <pageMargins left="0.15748031496062992" right="0.15748031496062992" top="1.1811023622047245" bottom="0.78740157480314965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2" zoomScaleNormal="100" workbookViewId="0">
      <selection activeCell="B45" sqref="B45"/>
    </sheetView>
  </sheetViews>
  <sheetFormatPr defaultRowHeight="15.75" x14ac:dyDescent="0.25"/>
  <cols>
    <col min="1" max="1" width="9.140625" style="25"/>
    <col min="2" max="2" width="36.85546875" style="26" customWidth="1"/>
    <col min="3" max="3" width="18.85546875" style="26" customWidth="1"/>
    <col min="4" max="4" width="13" style="26" customWidth="1"/>
    <col min="5" max="7" width="11" style="26" customWidth="1"/>
    <col min="8" max="11" width="3.140625" style="26" customWidth="1"/>
    <col min="12" max="16384" width="9.140625" style="26"/>
  </cols>
  <sheetData>
    <row r="1" spans="1:11" ht="18.75" customHeight="1" x14ac:dyDescent="0.25">
      <c r="B1" s="79" t="s">
        <v>90</v>
      </c>
      <c r="C1" s="79"/>
      <c r="D1" s="79"/>
      <c r="E1" s="79"/>
      <c r="F1" s="79"/>
      <c r="G1" s="79"/>
      <c r="H1" s="79"/>
      <c r="I1" s="79"/>
      <c r="J1" s="79"/>
      <c r="K1" s="79"/>
    </row>
    <row r="2" spans="1:11" x14ac:dyDescent="0.25"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6.5" thickBot="1" x14ac:dyDescent="0.3">
      <c r="G3" s="86" t="s">
        <v>91</v>
      </c>
      <c r="H3" s="86"/>
      <c r="I3" s="86"/>
      <c r="J3" s="86"/>
      <c r="K3" s="86"/>
    </row>
    <row r="4" spans="1:11" ht="51" customHeight="1" thickBot="1" x14ac:dyDescent="0.3">
      <c r="A4" s="27"/>
      <c r="B4" s="28"/>
      <c r="C4" s="29" t="s">
        <v>83</v>
      </c>
      <c r="D4" s="30" t="s">
        <v>0</v>
      </c>
      <c r="E4" s="30">
        <v>2016</v>
      </c>
      <c r="F4" s="30">
        <v>2017</v>
      </c>
      <c r="G4" s="30">
        <v>2018</v>
      </c>
    </row>
    <row r="5" spans="1:11" ht="16.5" thickBot="1" x14ac:dyDescent="0.3">
      <c r="A5" s="27"/>
      <c r="B5" s="80"/>
      <c r="C5" s="81"/>
      <c r="D5" s="81"/>
      <c r="E5" s="81"/>
      <c r="F5" s="81"/>
      <c r="G5" s="82"/>
    </row>
    <row r="6" spans="1:11" ht="16.5" thickBot="1" x14ac:dyDescent="0.3">
      <c r="A6" s="27">
        <v>1</v>
      </c>
      <c r="B6" s="59" t="s">
        <v>51</v>
      </c>
      <c r="C6" s="59"/>
      <c r="D6" s="60" t="s">
        <v>52</v>
      </c>
      <c r="E6" s="55">
        <v>49448.2</v>
      </c>
      <c r="F6" s="55">
        <v>55505.98</v>
      </c>
      <c r="G6" s="55">
        <v>60723.4</v>
      </c>
      <c r="H6" s="51"/>
    </row>
    <row r="7" spans="1:11" ht="16.5" thickBot="1" x14ac:dyDescent="0.3">
      <c r="A7" s="27"/>
      <c r="B7" s="83" t="s">
        <v>56</v>
      </c>
      <c r="C7" s="84"/>
      <c r="D7" s="84"/>
      <c r="E7" s="84"/>
      <c r="F7" s="84"/>
      <c r="G7" s="85"/>
      <c r="H7" s="51"/>
    </row>
    <row r="8" spans="1:11" ht="16.5" thickBot="1" x14ac:dyDescent="0.3">
      <c r="A8" s="27">
        <v>2</v>
      </c>
      <c r="B8" s="52" t="s">
        <v>53</v>
      </c>
      <c r="C8" s="53" t="s">
        <v>19</v>
      </c>
      <c r="D8" s="54" t="s">
        <v>52</v>
      </c>
      <c r="E8" s="54">
        <v>563.9</v>
      </c>
      <c r="F8" s="54">
        <v>620.95000000000005</v>
      </c>
      <c r="G8" s="54">
        <v>698.9</v>
      </c>
    </row>
    <row r="9" spans="1:11" ht="16.5" thickBot="1" x14ac:dyDescent="0.3">
      <c r="A9" s="27">
        <v>3</v>
      </c>
      <c r="B9" s="31" t="s">
        <v>54</v>
      </c>
      <c r="C9" s="32" t="s">
        <v>20</v>
      </c>
      <c r="D9" s="33" t="s">
        <v>52</v>
      </c>
      <c r="E9" s="44">
        <v>1253.4000000000001</v>
      </c>
      <c r="F9" s="44">
        <v>1011.93</v>
      </c>
      <c r="G9" s="44">
        <v>1207.1099999999999</v>
      </c>
    </row>
    <row r="10" spans="1:11" ht="16.5" customHeight="1" thickBot="1" x14ac:dyDescent="0.3">
      <c r="A10" s="27">
        <v>4</v>
      </c>
      <c r="B10" s="31" t="s">
        <v>55</v>
      </c>
      <c r="C10" s="32" t="s">
        <v>21</v>
      </c>
      <c r="D10" s="33" t="s">
        <v>52</v>
      </c>
      <c r="E10" s="44">
        <v>42900.1</v>
      </c>
      <c r="F10" s="44">
        <v>47855.25</v>
      </c>
      <c r="G10" s="44">
        <v>52024.99</v>
      </c>
    </row>
    <row r="11" spans="1:11" ht="16.5" thickBot="1" x14ac:dyDescent="0.3">
      <c r="A11" s="27"/>
      <c r="B11" s="83" t="s">
        <v>56</v>
      </c>
      <c r="C11" s="84"/>
      <c r="D11" s="84"/>
      <c r="E11" s="84"/>
      <c r="F11" s="84"/>
      <c r="G11" s="85"/>
    </row>
    <row r="12" spans="1:11" ht="32.25" thickBot="1" x14ac:dyDescent="0.3">
      <c r="A12" s="27">
        <v>5</v>
      </c>
      <c r="B12" s="34" t="s">
        <v>57</v>
      </c>
      <c r="C12" s="35" t="s">
        <v>22</v>
      </c>
      <c r="D12" s="36" t="s">
        <v>52</v>
      </c>
      <c r="E12" s="45">
        <v>1858.5</v>
      </c>
      <c r="F12" s="45">
        <v>2055.21</v>
      </c>
      <c r="G12" s="45">
        <v>2548.56</v>
      </c>
    </row>
    <row r="13" spans="1:11" ht="48" thickBot="1" x14ac:dyDescent="0.3">
      <c r="A13" s="27">
        <v>6</v>
      </c>
      <c r="B13" s="34" t="s">
        <v>58</v>
      </c>
      <c r="C13" s="35" t="s">
        <v>23</v>
      </c>
      <c r="D13" s="36" t="s">
        <v>52</v>
      </c>
      <c r="E13" s="36">
        <v>111.9</v>
      </c>
      <c r="F13" s="45">
        <v>126.64</v>
      </c>
      <c r="G13" s="45">
        <v>139.16</v>
      </c>
    </row>
    <row r="14" spans="1:11" ht="48" thickBot="1" x14ac:dyDescent="0.3">
      <c r="A14" s="27">
        <v>7</v>
      </c>
      <c r="B14" s="34" t="s">
        <v>59</v>
      </c>
      <c r="C14" s="35" t="s">
        <v>24</v>
      </c>
      <c r="D14" s="36" t="s">
        <v>52</v>
      </c>
      <c r="E14" s="36">
        <v>756.7</v>
      </c>
      <c r="F14" s="45">
        <v>1244.1199999999999</v>
      </c>
      <c r="G14" s="45">
        <v>1301.83</v>
      </c>
    </row>
    <row r="15" spans="1:11" ht="32.25" thickBot="1" x14ac:dyDescent="0.3">
      <c r="A15" s="27">
        <v>8</v>
      </c>
      <c r="B15" s="34" t="s">
        <v>60</v>
      </c>
      <c r="C15" s="35" t="s">
        <v>25</v>
      </c>
      <c r="D15" s="36" t="s">
        <v>52</v>
      </c>
      <c r="E15" s="36">
        <v>46.1</v>
      </c>
      <c r="F15" s="45">
        <v>75.75</v>
      </c>
      <c r="G15" s="45">
        <v>82.88</v>
      </c>
    </row>
    <row r="16" spans="1:11" ht="32.25" thickBot="1" x14ac:dyDescent="0.3">
      <c r="A16" s="27">
        <v>9</v>
      </c>
      <c r="B16" s="34" t="s">
        <v>61</v>
      </c>
      <c r="C16" s="35" t="s">
        <v>26</v>
      </c>
      <c r="D16" s="36" t="s">
        <v>52</v>
      </c>
      <c r="E16" s="45">
        <v>34565.199999999997</v>
      </c>
      <c r="F16" s="45">
        <v>39128.75</v>
      </c>
      <c r="G16" s="45">
        <v>42071.59</v>
      </c>
    </row>
    <row r="17" spans="1:8" ht="48" thickBot="1" x14ac:dyDescent="0.3">
      <c r="A17" s="27">
        <v>10</v>
      </c>
      <c r="B17" s="34" t="s">
        <v>62</v>
      </c>
      <c r="C17" s="35" t="s">
        <v>27</v>
      </c>
      <c r="D17" s="36" t="s">
        <v>52</v>
      </c>
      <c r="E17" s="36">
        <v>6.6</v>
      </c>
      <c r="F17" s="45">
        <v>7.71</v>
      </c>
      <c r="G17" s="45">
        <v>8.44</v>
      </c>
    </row>
    <row r="18" spans="1:8" ht="48" thickBot="1" x14ac:dyDescent="0.3">
      <c r="A18" s="27">
        <v>11</v>
      </c>
      <c r="B18" s="37" t="s">
        <v>63</v>
      </c>
      <c r="C18" s="35" t="s">
        <v>28</v>
      </c>
      <c r="D18" s="36" t="s">
        <v>52</v>
      </c>
      <c r="E18" s="45">
        <v>3026.3</v>
      </c>
      <c r="F18" s="45">
        <v>3397.68</v>
      </c>
      <c r="G18" s="45">
        <v>3717.33</v>
      </c>
    </row>
    <row r="19" spans="1:8" ht="63.75" thickBot="1" x14ac:dyDescent="0.3">
      <c r="A19" s="27">
        <v>12</v>
      </c>
      <c r="B19" s="37" t="s">
        <v>64</v>
      </c>
      <c r="C19" s="35" t="s">
        <v>29</v>
      </c>
      <c r="D19" s="36" t="s">
        <v>52</v>
      </c>
      <c r="E19" s="36">
        <v>771.6</v>
      </c>
      <c r="F19" s="45">
        <v>762.51</v>
      </c>
      <c r="G19" s="45">
        <v>934.25</v>
      </c>
    </row>
    <row r="20" spans="1:8" ht="32.25" thickBot="1" x14ac:dyDescent="0.3">
      <c r="A20" s="27">
        <v>13</v>
      </c>
      <c r="B20" s="37" t="s">
        <v>65</v>
      </c>
      <c r="C20" s="35" t="s">
        <v>30</v>
      </c>
      <c r="D20" s="36" t="s">
        <v>52</v>
      </c>
      <c r="E20" s="36">
        <v>5.0999999999999996</v>
      </c>
      <c r="F20" s="45">
        <v>5.67</v>
      </c>
      <c r="G20" s="45">
        <v>6.28</v>
      </c>
    </row>
    <row r="21" spans="1:8" ht="18" customHeight="1" thickBot="1" x14ac:dyDescent="0.3">
      <c r="A21" s="27">
        <v>14</v>
      </c>
      <c r="B21" s="37" t="s">
        <v>66</v>
      </c>
      <c r="C21" s="35" t="s">
        <v>31</v>
      </c>
      <c r="D21" s="36" t="s">
        <v>52</v>
      </c>
      <c r="E21" s="36">
        <v>12.4</v>
      </c>
      <c r="F21" s="45">
        <v>13.09</v>
      </c>
      <c r="G21" s="45">
        <v>14.32</v>
      </c>
    </row>
    <row r="22" spans="1:8" ht="32.25" thickBot="1" x14ac:dyDescent="0.3">
      <c r="A22" s="27">
        <v>15</v>
      </c>
      <c r="B22" s="37" t="s">
        <v>67</v>
      </c>
      <c r="C22" s="35" t="s">
        <v>32</v>
      </c>
      <c r="D22" s="36" t="s">
        <v>52</v>
      </c>
      <c r="E22" s="36">
        <v>300.7</v>
      </c>
      <c r="F22" s="45">
        <v>298.25</v>
      </c>
      <c r="G22" s="45">
        <v>331.11</v>
      </c>
    </row>
    <row r="23" spans="1:8" ht="32.25" thickBot="1" x14ac:dyDescent="0.3">
      <c r="A23" s="27">
        <v>16</v>
      </c>
      <c r="B23" s="37" t="s">
        <v>68</v>
      </c>
      <c r="C23" s="35" t="s">
        <v>33</v>
      </c>
      <c r="D23" s="36" t="s">
        <v>52</v>
      </c>
      <c r="E23" s="36">
        <v>19.8</v>
      </c>
      <c r="F23" s="45">
        <v>135.03</v>
      </c>
      <c r="G23" s="45">
        <v>151.5</v>
      </c>
    </row>
    <row r="24" spans="1:8" ht="48" thickBot="1" x14ac:dyDescent="0.3">
      <c r="A24" s="27">
        <v>17</v>
      </c>
      <c r="B24" s="37" t="s">
        <v>69</v>
      </c>
      <c r="C24" s="35" t="s">
        <v>34</v>
      </c>
      <c r="D24" s="36" t="s">
        <v>52</v>
      </c>
      <c r="E24" s="45">
        <v>1389.2</v>
      </c>
      <c r="F24" s="45">
        <v>604.83000000000004</v>
      </c>
      <c r="G24" s="45">
        <v>717.74</v>
      </c>
    </row>
    <row r="25" spans="1:8" ht="32.25" thickBot="1" x14ac:dyDescent="0.3">
      <c r="A25" s="27">
        <v>18</v>
      </c>
      <c r="B25" s="38" t="s">
        <v>70</v>
      </c>
      <c r="C25" s="32" t="s">
        <v>35</v>
      </c>
      <c r="D25" s="33" t="s">
        <v>52</v>
      </c>
      <c r="E25" s="33">
        <v>276.5</v>
      </c>
      <c r="F25" s="44">
        <v>447.49</v>
      </c>
      <c r="G25" s="44">
        <v>705.89</v>
      </c>
    </row>
    <row r="26" spans="1:8" ht="32.25" thickBot="1" x14ac:dyDescent="0.3">
      <c r="A26" s="27">
        <v>19</v>
      </c>
      <c r="B26" s="38" t="s">
        <v>71</v>
      </c>
      <c r="C26" s="32" t="s">
        <v>36</v>
      </c>
      <c r="D26" s="33" t="s">
        <v>52</v>
      </c>
      <c r="E26" s="44">
        <v>2141.5</v>
      </c>
      <c r="F26" s="44">
        <v>2688.61</v>
      </c>
      <c r="G26" s="44">
        <v>3041.56</v>
      </c>
      <c r="H26" s="39"/>
    </row>
    <row r="27" spans="1:8" ht="16.5" thickBot="1" x14ac:dyDescent="0.3">
      <c r="A27" s="27">
        <v>20</v>
      </c>
      <c r="B27" s="38" t="s">
        <v>72</v>
      </c>
      <c r="C27" s="32" t="s">
        <v>37</v>
      </c>
      <c r="D27" s="33" t="s">
        <v>52</v>
      </c>
      <c r="E27" s="44">
        <v>1172.3</v>
      </c>
      <c r="F27" s="44">
        <v>1446.76</v>
      </c>
      <c r="G27" s="44">
        <v>1682.41</v>
      </c>
    </row>
    <row r="28" spans="1:8" ht="32.25" thickBot="1" x14ac:dyDescent="0.3">
      <c r="A28" s="27">
        <v>21</v>
      </c>
      <c r="B28" s="38" t="s">
        <v>73</v>
      </c>
      <c r="C28" s="32" t="s">
        <v>38</v>
      </c>
      <c r="D28" s="33" t="s">
        <v>52</v>
      </c>
      <c r="E28" s="33">
        <v>485.2</v>
      </c>
      <c r="F28" s="44">
        <v>498.55</v>
      </c>
      <c r="G28" s="44">
        <v>542.63</v>
      </c>
    </row>
    <row r="29" spans="1:8" ht="32.25" thickBot="1" x14ac:dyDescent="0.3">
      <c r="A29" s="27">
        <v>22</v>
      </c>
      <c r="B29" s="38" t="s">
        <v>74</v>
      </c>
      <c r="C29" s="32" t="s">
        <v>39</v>
      </c>
      <c r="D29" s="33" t="s">
        <v>52</v>
      </c>
      <c r="E29" s="33">
        <v>135.1</v>
      </c>
      <c r="F29" s="44">
        <v>112.72</v>
      </c>
      <c r="G29" s="44">
        <v>123.32</v>
      </c>
    </row>
    <row r="30" spans="1:8" ht="32.25" thickBot="1" x14ac:dyDescent="0.3">
      <c r="A30" s="27">
        <v>23</v>
      </c>
      <c r="B30" s="38" t="s">
        <v>75</v>
      </c>
      <c r="C30" s="32" t="s">
        <v>40</v>
      </c>
      <c r="D30" s="33" t="s">
        <v>52</v>
      </c>
      <c r="E30" s="33">
        <v>8.3000000000000007</v>
      </c>
      <c r="F30" s="44">
        <v>63.07</v>
      </c>
      <c r="G30" s="44">
        <v>69</v>
      </c>
    </row>
    <row r="31" spans="1:8" ht="16.5" thickBot="1" x14ac:dyDescent="0.3">
      <c r="A31" s="40">
        <v>24</v>
      </c>
      <c r="B31" s="38" t="s">
        <v>84</v>
      </c>
      <c r="C31" s="32" t="s">
        <v>41</v>
      </c>
      <c r="D31" s="33" t="s">
        <v>52</v>
      </c>
      <c r="E31" s="33">
        <v>5.2</v>
      </c>
      <c r="F31" s="44">
        <v>8.06</v>
      </c>
      <c r="G31" s="44">
        <v>8.82</v>
      </c>
    </row>
    <row r="32" spans="1:8" ht="16.5" thickBot="1" x14ac:dyDescent="0.3">
      <c r="A32" s="40">
        <v>25</v>
      </c>
      <c r="B32" s="38" t="s">
        <v>85</v>
      </c>
      <c r="C32" s="32" t="s">
        <v>42</v>
      </c>
      <c r="D32" s="33" t="s">
        <v>52</v>
      </c>
      <c r="E32" s="33">
        <v>7.5</v>
      </c>
      <c r="F32" s="44">
        <v>3.62</v>
      </c>
      <c r="G32" s="44">
        <v>3.96</v>
      </c>
    </row>
    <row r="33" spans="1:7" ht="16.5" thickBot="1" x14ac:dyDescent="0.3">
      <c r="A33" s="40">
        <v>26</v>
      </c>
      <c r="B33" s="38" t="s">
        <v>86</v>
      </c>
      <c r="C33" s="32" t="s">
        <v>43</v>
      </c>
      <c r="D33" s="33" t="s">
        <v>52</v>
      </c>
      <c r="E33" s="33">
        <v>168.6</v>
      </c>
      <c r="F33" s="44">
        <v>23.69</v>
      </c>
      <c r="G33" s="44">
        <v>25.92</v>
      </c>
    </row>
    <row r="34" spans="1:7" ht="32.25" thickBot="1" x14ac:dyDescent="0.3">
      <c r="A34" s="27">
        <v>27</v>
      </c>
      <c r="B34" s="38" t="s">
        <v>76</v>
      </c>
      <c r="C34" s="32" t="s">
        <v>44</v>
      </c>
      <c r="D34" s="33" t="s">
        <v>52</v>
      </c>
      <c r="E34" s="33">
        <v>14.6</v>
      </c>
      <c r="F34" s="44">
        <v>23.19</v>
      </c>
      <c r="G34" s="44">
        <v>25.37</v>
      </c>
    </row>
    <row r="35" spans="1:7" ht="32.25" thickBot="1" x14ac:dyDescent="0.3">
      <c r="A35" s="27">
        <v>28</v>
      </c>
      <c r="B35" s="38" t="s">
        <v>77</v>
      </c>
      <c r="C35" s="32" t="s">
        <v>45</v>
      </c>
      <c r="D35" s="33" t="s">
        <v>52</v>
      </c>
      <c r="E35" s="33">
        <v>1.8</v>
      </c>
      <c r="F35" s="44">
        <v>189.61</v>
      </c>
      <c r="G35" s="44">
        <v>207.45</v>
      </c>
    </row>
    <row r="36" spans="1:7" ht="16.5" thickBot="1" x14ac:dyDescent="0.3">
      <c r="A36" s="27">
        <v>29</v>
      </c>
      <c r="B36" s="38" t="s">
        <v>78</v>
      </c>
      <c r="C36" s="32" t="s">
        <v>46</v>
      </c>
      <c r="D36" s="33" t="s">
        <v>52</v>
      </c>
      <c r="E36" s="33">
        <v>103</v>
      </c>
      <c r="F36" s="44">
        <v>36.659999999999997</v>
      </c>
      <c r="G36" s="44">
        <v>40.11</v>
      </c>
    </row>
    <row r="37" spans="1:7" ht="16.5" thickBot="1" x14ac:dyDescent="0.3">
      <c r="A37" s="27">
        <v>30</v>
      </c>
      <c r="B37" s="38" t="s">
        <v>79</v>
      </c>
      <c r="C37" s="32" t="s">
        <v>47</v>
      </c>
      <c r="D37" s="33" t="s">
        <v>52</v>
      </c>
      <c r="E37" s="33">
        <v>24.7</v>
      </c>
      <c r="F37" s="44">
        <v>104.26</v>
      </c>
      <c r="G37" s="44">
        <v>114.07</v>
      </c>
    </row>
    <row r="38" spans="1:7" ht="32.25" thickBot="1" x14ac:dyDescent="0.3">
      <c r="A38" s="27">
        <v>31</v>
      </c>
      <c r="B38" s="38" t="s">
        <v>80</v>
      </c>
      <c r="C38" s="32" t="s">
        <v>48</v>
      </c>
      <c r="D38" s="33" t="s">
        <v>52</v>
      </c>
      <c r="E38" s="33">
        <v>68.2</v>
      </c>
      <c r="F38" s="44">
        <v>138.86000000000001</v>
      </c>
      <c r="G38" s="44">
        <v>149.91999999999999</v>
      </c>
    </row>
    <row r="39" spans="1:7" ht="32.25" thickBot="1" x14ac:dyDescent="0.3">
      <c r="A39" s="27">
        <v>32</v>
      </c>
      <c r="B39" s="38" t="s">
        <v>81</v>
      </c>
      <c r="C39" s="32" t="s">
        <v>49</v>
      </c>
      <c r="D39" s="33" t="s">
        <v>52</v>
      </c>
      <c r="E39" s="33">
        <v>116.5</v>
      </c>
      <c r="F39" s="44">
        <v>43.86</v>
      </c>
      <c r="G39" s="44">
        <v>47.99</v>
      </c>
    </row>
    <row r="40" spans="1:7" ht="17.25" customHeight="1" thickBot="1" x14ac:dyDescent="0.3">
      <c r="A40" s="27">
        <v>33</v>
      </c>
      <c r="B40" s="38" t="s">
        <v>82</v>
      </c>
      <c r="C40" s="32" t="s">
        <v>50</v>
      </c>
      <c r="D40" s="33" t="s">
        <v>52</v>
      </c>
      <c r="E40" s="33">
        <v>1.9</v>
      </c>
      <c r="F40" s="44">
        <v>1.73</v>
      </c>
      <c r="G40" s="44">
        <v>1.89</v>
      </c>
    </row>
    <row r="41" spans="1:7" x14ac:dyDescent="0.25">
      <c r="B41" s="63"/>
    </row>
    <row r="42" spans="1:7" x14ac:dyDescent="0.25">
      <c r="B42" s="64" t="s">
        <v>103</v>
      </c>
    </row>
    <row r="43" spans="1:7" x14ac:dyDescent="0.25">
      <c r="B43" s="65" t="s">
        <v>105</v>
      </c>
    </row>
    <row r="44" spans="1:7" x14ac:dyDescent="0.25">
      <c r="B44" s="63"/>
    </row>
  </sheetData>
  <mergeCells count="5">
    <mergeCell ref="B1:K2"/>
    <mergeCell ref="B5:G5"/>
    <mergeCell ref="B7:G7"/>
    <mergeCell ref="B11:G11"/>
    <mergeCell ref="G3:K3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I-1a - waste generation</vt:lpstr>
      <vt:lpstr>I-1b-waste by economic activity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Шило Галина Владимировна</cp:lastModifiedBy>
  <cp:lastPrinted>2019-07-18T13:07:06Z</cp:lastPrinted>
  <dcterms:created xsi:type="dcterms:W3CDTF">2011-05-01T09:55:58Z</dcterms:created>
  <dcterms:modified xsi:type="dcterms:W3CDTF">2019-07-24T09:15:42Z</dcterms:modified>
</cp:coreProperties>
</file>