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5" yWindow="5505" windowWidth="28200" windowHeight="10500"/>
  </bookViews>
  <sheets>
    <sheet name="B-3" sheetId="1" r:id="rId1"/>
    <sheet name="Metadata" sheetId="2" r:id="rId2"/>
  </sheets>
  <definedNames>
    <definedName name="_xlnm.Print_Area" localSheetId="0">'B-3'!$A$1:$Y$35</definedName>
  </definedNames>
  <calcPr calcId="144525"/>
</workbook>
</file>

<file path=xl/calcChain.xml><?xml version="1.0" encoding="utf-8"?>
<calcChain xmlns="http://schemas.openxmlformats.org/spreadsheetml/2006/main">
  <c r="D28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2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Y24" i="1" s="1"/>
  <c r="E10" i="1"/>
  <c r="D10" i="1"/>
  <c r="Y26" i="1" l="1"/>
  <c r="Y28" i="1"/>
  <c r="X26" i="1" l="1"/>
  <c r="X28" i="1"/>
  <c r="X24" i="1"/>
  <c r="V28" i="1"/>
  <c r="H28" i="1"/>
  <c r="H26" i="1"/>
  <c r="V24" i="1"/>
  <c r="H24" i="1"/>
  <c r="W28" i="1"/>
  <c r="V26" i="1"/>
  <c r="U28" i="1"/>
  <c r="S28" i="1"/>
  <c r="Q28" i="1"/>
  <c r="P28" i="1"/>
  <c r="O28" i="1"/>
  <c r="M28" i="1"/>
  <c r="L26" i="1"/>
  <c r="K28" i="1"/>
  <c r="I28" i="1"/>
  <c r="G28" i="1"/>
  <c r="F26" i="1"/>
  <c r="E28" i="1"/>
  <c r="L24" i="1" l="1"/>
  <c r="L28" i="1"/>
  <c r="F24" i="1"/>
  <c r="P26" i="1"/>
  <c r="F28" i="1"/>
  <c r="P24" i="1"/>
  <c r="D24" i="1"/>
  <c r="J24" i="1"/>
  <c r="N24" i="1"/>
  <c r="R24" i="1"/>
  <c r="T24" i="1"/>
  <c r="D26" i="1"/>
  <c r="J26" i="1"/>
  <c r="N26" i="1"/>
  <c r="R26" i="1"/>
  <c r="T26" i="1"/>
  <c r="J28" i="1"/>
  <c r="N28" i="1"/>
  <c r="R28" i="1"/>
  <c r="T28" i="1"/>
  <c r="E24" i="1"/>
  <c r="G24" i="1"/>
  <c r="I24" i="1"/>
  <c r="K24" i="1"/>
  <c r="M24" i="1"/>
  <c r="O24" i="1"/>
  <c r="Q24" i="1"/>
  <c r="S24" i="1"/>
  <c r="U24" i="1"/>
  <c r="W24" i="1"/>
  <c r="E26" i="1"/>
  <c r="G26" i="1"/>
  <c r="I26" i="1"/>
  <c r="K26" i="1"/>
  <c r="M26" i="1"/>
  <c r="O26" i="1"/>
  <c r="Q26" i="1"/>
  <c r="S26" i="1"/>
  <c r="U26" i="1"/>
  <c r="W26" i="1"/>
</calcChain>
</file>

<file path=xl/sharedStrings.xml><?xml version="1.0" encoding="utf-8"?>
<sst xmlns="http://schemas.openxmlformats.org/spreadsheetml/2006/main" count="67" uniqueCount="54">
  <si>
    <t xml:space="preserve">                                                                                                                                                   </t>
  </si>
  <si>
    <t>Unit</t>
  </si>
  <si>
    <t>Land use, land-use change and forestry</t>
  </si>
  <si>
    <t>Energy (total)</t>
  </si>
  <si>
    <t>Industrial processes and product use</t>
  </si>
  <si>
    <t>Agriculture</t>
  </si>
  <si>
    <t>Waste</t>
  </si>
  <si>
    <t xml:space="preserve">Absolute values of emissions  (in CO2 equivalents)   </t>
  </si>
  <si>
    <t>Specific emissions (without LULUCF)</t>
  </si>
  <si>
    <t>Country area</t>
  </si>
  <si>
    <t>1000 t CO2 eq /km2</t>
  </si>
  <si>
    <t>t CO2 eq /capita</t>
  </si>
  <si>
    <t>million people</t>
  </si>
  <si>
    <t>of which - combustion in stationary sources</t>
  </si>
  <si>
    <t>of which - combustion in mobile sources</t>
  </si>
  <si>
    <t>of which - fugitive emissions</t>
  </si>
  <si>
    <t xml:space="preserve">Greenhouse gas emissions by sectors (in CO2 equivalents)  </t>
  </si>
  <si>
    <t>1000 km2</t>
  </si>
  <si>
    <t>Land Use, Land-Use Change and Forestry (LULUCF)</t>
  </si>
  <si>
    <r>
      <t xml:space="preserve">Total greenhouse gas emissions, with LULUCF                                                          </t>
    </r>
    <r>
      <rPr>
        <sz val="12"/>
        <rFont val="Calibri"/>
        <family val="2"/>
        <charset val="204"/>
      </rPr>
      <t xml:space="preserve">          </t>
    </r>
  </si>
  <si>
    <t>mln t/year</t>
  </si>
  <si>
    <t xml:space="preserve">Total greenhouse gas emissions, without LULUCF                                                                                   </t>
  </si>
  <si>
    <t>Indicator:</t>
  </si>
  <si>
    <t>Brief description:</t>
  </si>
  <si>
    <t>Methodology:</t>
  </si>
  <si>
    <t>Data source:</t>
  </si>
  <si>
    <t>Relevance of the indicator:</t>
  </si>
  <si>
    <t>B3 – Greenhouse gas emissions</t>
  </si>
  <si>
    <t>GHGs are estimated per capita, per unit area and per unit of GDP in USD by PPP</t>
  </si>
  <si>
    <t>GHGs are estimated using the recommendations of the Intergovernmental Panel on Climate Change (IPCC Guidelines 2006)</t>
  </si>
  <si>
    <t>The indicator provides a measure of the existing and future anthropogenic impact on the earth‘s climate and shows the efficiency of the national GHG reduction policy</t>
  </si>
  <si>
    <t>Reference:</t>
  </si>
  <si>
    <t>The data of the Ministry of Natural Resources and Environmental Protection of the Republic of Belarus.</t>
  </si>
  <si>
    <r>
      <t xml:space="preserve">Aggregated GHG emissions per unit of GDP                            </t>
    </r>
    <r>
      <rPr>
        <sz val="12"/>
        <rFont val="Calibri"/>
        <family val="2"/>
        <charset val="204"/>
      </rPr>
      <t xml:space="preserve">          </t>
    </r>
  </si>
  <si>
    <r>
      <t xml:space="preserve">Aggregated GHG emissions per square kilometre                 </t>
    </r>
    <r>
      <rPr>
        <sz val="12"/>
        <rFont val="Calibri"/>
        <family val="2"/>
        <charset val="204"/>
      </rPr>
      <t xml:space="preserve">   </t>
    </r>
  </si>
  <si>
    <t>The minus sign ( - ) means absorption of greenhouse gases.</t>
  </si>
  <si>
    <t>Note:</t>
  </si>
  <si>
    <t>kt/year</t>
  </si>
  <si>
    <t>…</t>
  </si>
  <si>
    <t>GDP at PPP at constant prices (2017), by the World Bank as of May 20, 2021</t>
  </si>
  <si>
    <r>
      <t>Time series data on the indicators for 1990-2019, Table B-3. Greenhouse gas emissions:</t>
    </r>
    <r>
      <rPr>
        <i/>
        <sz val="14"/>
        <color indexed="8"/>
        <rFont val="Calibri"/>
        <family val="2"/>
      </rPr>
      <t xml:space="preserve"> Belarus</t>
    </r>
  </si>
  <si>
    <t>May 24, 2021</t>
  </si>
  <si>
    <t>Greenhouse gas emissions (GHGs) are presented by ingredients (carbon dioxide, nitrous oxide, methane, sulphur hexafluoride) and by sectors (energy; industrial processes and product use; agriculture; waste; land use, land-use change and forestry);</t>
  </si>
  <si>
    <t>1990-2019</t>
  </si>
  <si>
    <r>
      <t>Nitrous oxide  (N</t>
    </r>
    <r>
      <rPr>
        <vertAlign val="subscript"/>
        <sz val="12"/>
        <rFont val="Calibri"/>
        <family val="2"/>
        <charset val="204"/>
      </rPr>
      <t>2</t>
    </r>
    <r>
      <rPr>
        <sz val="12"/>
        <rFont val="Calibri"/>
        <family val="2"/>
      </rPr>
      <t>O),  without LULUCF</t>
    </r>
  </si>
  <si>
    <r>
      <t>Carbon dioxide  (CO</t>
    </r>
    <r>
      <rPr>
        <vertAlign val="subscript"/>
        <sz val="12"/>
        <rFont val="Calibri"/>
        <family val="2"/>
        <charset val="204"/>
      </rPr>
      <t>2</t>
    </r>
    <r>
      <rPr>
        <sz val="12"/>
        <rFont val="Calibri"/>
        <family val="2"/>
      </rPr>
      <t>), without LULUCF</t>
    </r>
  </si>
  <si>
    <r>
      <t>Methane (CH</t>
    </r>
    <r>
      <rPr>
        <vertAlign val="subscript"/>
        <sz val="12"/>
        <rFont val="Calibri"/>
        <family val="2"/>
        <charset val="204"/>
      </rPr>
      <t>4</t>
    </r>
    <r>
      <rPr>
        <sz val="12"/>
        <rFont val="Calibri"/>
        <family val="2"/>
        <charset val="204"/>
      </rPr>
      <t>), without LULUCF</t>
    </r>
  </si>
  <si>
    <r>
      <t>Sulphur
hexafluoride (SF</t>
    </r>
    <r>
      <rPr>
        <vertAlign val="subscript"/>
        <sz val="12"/>
        <rFont val="Calibri"/>
        <family val="2"/>
        <charset val="204"/>
      </rPr>
      <t>6</t>
    </r>
    <r>
      <rPr>
        <sz val="12"/>
        <rFont val="Calibri"/>
        <family val="2"/>
        <charset val="204"/>
      </rPr>
      <t>)</t>
    </r>
  </si>
  <si>
    <t xml:space="preserve">t CO2 eq /1000 international $ </t>
  </si>
  <si>
    <t xml:space="preserve"> billion international $ by PPP</t>
  </si>
  <si>
    <t>Country population*</t>
  </si>
  <si>
    <r>
      <t xml:space="preserve">Aggregated GHG emissions per capita*                                            </t>
    </r>
    <r>
      <rPr>
        <sz val="12"/>
        <rFont val="Calibri"/>
        <family val="2"/>
        <charset val="204"/>
      </rPr>
      <t xml:space="preserve">   </t>
    </r>
  </si>
  <si>
    <t>* The indicator for 2009 – 2019 was calculated using the average annual population revised according to the 2019 population census results.</t>
  </si>
  <si>
    <t>The data producer is the Ministry of Natural Resources and Environmental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</si>
</sst>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</font>
    <font>
      <sz val="12"/>
      <name val="Calibri"/>
      <family val="2"/>
    </font>
    <font>
      <i/>
      <sz val="14"/>
      <name val="Calibri"/>
      <family val="2"/>
      <charset val="204"/>
    </font>
    <font>
      <b/>
      <sz val="12"/>
      <name val="Calibri"/>
      <family val="2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vertAlign val="subscript"/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ont="1" applyFill="1"/>
    <xf numFmtId="0" fontId="13" fillId="3" borderId="3" xfId="0" applyFont="1" applyFill="1" applyBorder="1"/>
    <xf numFmtId="0" fontId="13" fillId="0" borderId="1" xfId="0" applyFont="1" applyBorder="1"/>
    <xf numFmtId="0" fontId="13" fillId="4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0" fontId="0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2" fontId="0" fillId="0" borderId="0" xfId="0" applyNumberFormat="1"/>
    <xf numFmtId="2" fontId="5" fillId="5" borderId="2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164" fontId="13" fillId="5" borderId="4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14" fillId="6" borderId="7" xfId="0" applyNumberFormat="1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2" fontId="12" fillId="5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0" fillId="0" borderId="0" xfId="0" applyAlignment="1">
      <alignment horizontal="left" vertical="top"/>
    </xf>
    <xf numFmtId="2" fontId="0" fillId="4" borderId="0" xfId="0" applyNumberFormat="1" applyFill="1"/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4" borderId="0" xfId="0" applyFont="1" applyFill="1"/>
    <xf numFmtId="0" fontId="21" fillId="0" borderId="0" xfId="0" applyFont="1"/>
    <xf numFmtId="2" fontId="5" fillId="5" borderId="7" xfId="0" applyNumberFormat="1" applyFont="1" applyFill="1" applyBorder="1" applyAlignment="1">
      <alignment horizontal="center" vertical="center" wrapText="1"/>
    </xf>
    <xf numFmtId="4" fontId="14" fillId="6" borderId="4" xfId="0" applyNumberFormat="1" applyFont="1" applyFill="1" applyBorder="1" applyAlignment="1" applyProtection="1">
      <alignment horizontal="center" vertical="center" wrapText="1"/>
    </xf>
    <xf numFmtId="4" fontId="14" fillId="6" borderId="6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horizontal="justify"/>
    </xf>
    <xf numFmtId="0" fontId="5" fillId="4" borderId="0" xfId="0" applyFont="1" applyFill="1" applyAlignment="1">
      <alignment horizontal="justify"/>
    </xf>
    <xf numFmtId="0" fontId="4" fillId="4" borderId="0" xfId="0" applyFont="1" applyFill="1" applyAlignment="1">
      <alignment horizontal="justify"/>
    </xf>
    <xf numFmtId="0" fontId="5" fillId="4" borderId="0" xfId="0" applyFont="1" applyFill="1" applyAlignment="1">
      <alignment horizontal="justify"/>
    </xf>
    <xf numFmtId="0" fontId="1" fillId="5" borderId="0" xfId="0" applyFont="1" applyFill="1" applyAlignment="1">
      <alignment horizontal="center" wrapText="1"/>
    </xf>
    <xf numFmtId="0" fontId="10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justify"/>
    </xf>
    <xf numFmtId="0" fontId="5" fillId="4" borderId="0" xfId="0" applyFont="1" applyFill="1" applyAlignment="1">
      <alignment horizontal="justify"/>
    </xf>
    <xf numFmtId="0" fontId="0" fillId="0" borderId="0" xfId="0" applyAlignment="1"/>
    <xf numFmtId="0" fontId="11" fillId="3" borderId="3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7" fillId="7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7" borderId="0" xfId="0" applyFont="1" applyFill="1" applyAlignment="1">
      <alignment horizontal="left"/>
    </xf>
    <xf numFmtId="0" fontId="17" fillId="7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Normal="100" workbookViewId="0">
      <selection activeCell="C5" sqref="C5"/>
    </sheetView>
  </sheetViews>
  <sheetFormatPr defaultColWidth="8.85546875" defaultRowHeight="15" x14ac:dyDescent="0.25"/>
  <cols>
    <col min="2" max="2" width="29.28515625" customWidth="1"/>
    <col min="3" max="3" width="20.85546875" customWidth="1"/>
    <col min="4" max="4" width="15.7109375" customWidth="1"/>
    <col min="5" max="20" width="14.42578125" bestFit="1" customWidth="1"/>
    <col min="21" max="21" width="14.42578125" customWidth="1"/>
    <col min="22" max="23" width="14.5703125" customWidth="1"/>
    <col min="24" max="24" width="12.140625" customWidth="1"/>
    <col min="25" max="25" width="11.7109375" customWidth="1"/>
  </cols>
  <sheetData>
    <row r="1" spans="1:25" ht="21.75" customHeight="1" x14ac:dyDescent="0.3">
      <c r="A1" s="1"/>
      <c r="B1" s="57" t="s">
        <v>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s="14" customFormat="1" ht="18.75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58" t="s">
        <v>41</v>
      </c>
      <c r="T2" s="58"/>
      <c r="U2" s="58"/>
      <c r="V2" s="58"/>
      <c r="W2" s="58"/>
      <c r="X2" s="58"/>
      <c r="Y2" s="58"/>
    </row>
    <row r="3" spans="1:25" ht="15.75" thickBot="1" x14ac:dyDescent="0.3">
      <c r="A3" s="5"/>
      <c r="B3" s="5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1"/>
      <c r="W3" s="61"/>
    </row>
    <row r="4" spans="1:25" ht="16.5" customHeight="1" thickBot="1" x14ac:dyDescent="0.3">
      <c r="A4" s="6"/>
      <c r="B4" s="6"/>
      <c r="C4" s="62" t="s">
        <v>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ht="17.25" customHeight="1" thickBot="1" x14ac:dyDescent="0.3">
      <c r="A5" s="7"/>
      <c r="B5" s="3"/>
      <c r="C5" s="4" t="s">
        <v>1</v>
      </c>
      <c r="D5" s="4">
        <v>1990</v>
      </c>
      <c r="E5" s="4">
        <v>1995</v>
      </c>
      <c r="F5" s="4">
        <v>2000</v>
      </c>
      <c r="G5" s="4">
        <v>2001</v>
      </c>
      <c r="H5" s="4">
        <v>2002</v>
      </c>
      <c r="I5" s="4">
        <v>2003</v>
      </c>
      <c r="J5" s="4">
        <v>2004</v>
      </c>
      <c r="K5" s="4">
        <v>2005</v>
      </c>
      <c r="L5" s="4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  <c r="X5" s="4">
        <v>2018</v>
      </c>
      <c r="Y5" s="4">
        <v>2019</v>
      </c>
    </row>
    <row r="6" spans="1:25" ht="35.25" thickBot="1" x14ac:dyDescent="0.3">
      <c r="A6" s="8">
        <v>1</v>
      </c>
      <c r="B6" s="26" t="s">
        <v>45</v>
      </c>
      <c r="C6" s="23" t="s">
        <v>20</v>
      </c>
      <c r="D6" s="16">
        <v>103.75754883880181</v>
      </c>
      <c r="E6" s="16">
        <v>57.507955865346609</v>
      </c>
      <c r="F6" s="16">
        <v>54.706237901179122</v>
      </c>
      <c r="G6" s="16">
        <v>54.77037087918842</v>
      </c>
      <c r="H6" s="16">
        <v>54.583388138324842</v>
      </c>
      <c r="I6" s="16">
        <v>56.105032230929794</v>
      </c>
      <c r="J6" s="16">
        <v>59.800556225753759</v>
      </c>
      <c r="K6" s="16">
        <v>61.126616425178966</v>
      </c>
      <c r="L6" s="16">
        <v>63.934085233696905</v>
      </c>
      <c r="M6" s="16">
        <v>63.302925939848905</v>
      </c>
      <c r="N6" s="16">
        <v>65.439253286438728</v>
      </c>
      <c r="O6" s="16">
        <v>61.044578923917612</v>
      </c>
      <c r="P6" s="16">
        <v>62.774837850357827</v>
      </c>
      <c r="Q6" s="16">
        <v>61.628920638473673</v>
      </c>
      <c r="R6" s="16">
        <v>62.674220925620929</v>
      </c>
      <c r="S6" s="16">
        <v>63.237299781199042</v>
      </c>
      <c r="T6" s="16">
        <v>62.608774395015857</v>
      </c>
      <c r="U6" s="16">
        <v>58.037502224009387</v>
      </c>
      <c r="V6" s="16">
        <v>59.851417118692787</v>
      </c>
      <c r="W6" s="16">
        <v>60.115689316917212</v>
      </c>
      <c r="X6" s="16">
        <v>60.961759817031556</v>
      </c>
      <c r="Y6" s="16">
        <v>61.022455260465243</v>
      </c>
    </row>
    <row r="7" spans="1:25" ht="35.25" thickBot="1" x14ac:dyDescent="0.3">
      <c r="A7" s="8">
        <v>2</v>
      </c>
      <c r="B7" s="26" t="s">
        <v>44</v>
      </c>
      <c r="C7" s="23" t="s">
        <v>20</v>
      </c>
      <c r="D7" s="16">
        <v>16.542073215756137</v>
      </c>
      <c r="E7" s="16">
        <v>11.437902651996398</v>
      </c>
      <c r="F7" s="16">
        <v>11.664655234798355</v>
      </c>
      <c r="G7" s="16">
        <v>11.883010772583672</v>
      </c>
      <c r="H7" s="16">
        <v>10.659726544803581</v>
      </c>
      <c r="I7" s="16">
        <v>11.272416487884923</v>
      </c>
      <c r="J7" s="16">
        <v>11.622036062126227</v>
      </c>
      <c r="K7" s="16">
        <v>11.972241640164864</v>
      </c>
      <c r="L7" s="16">
        <v>12.674277661897442</v>
      </c>
      <c r="M7" s="16">
        <v>12.499415372928745</v>
      </c>
      <c r="N7" s="16">
        <v>13.133937240100547</v>
      </c>
      <c r="O7" s="16">
        <v>13.396037877410812</v>
      </c>
      <c r="P7" s="16">
        <v>13.201284487745193</v>
      </c>
      <c r="Q7" s="16">
        <v>13.941766362334006</v>
      </c>
      <c r="R7" s="16">
        <v>13.559952248478091</v>
      </c>
      <c r="S7" s="16">
        <v>13.492806298517282</v>
      </c>
      <c r="T7" s="16">
        <v>12.93416251431732</v>
      </c>
      <c r="U7" s="16">
        <v>12.520401469389217</v>
      </c>
      <c r="V7" s="16">
        <v>12.589402627951884</v>
      </c>
      <c r="W7" s="16">
        <v>12.957918297590348</v>
      </c>
      <c r="X7" s="16">
        <v>12.47177232428975</v>
      </c>
      <c r="Y7" s="16">
        <v>13.350056337295307</v>
      </c>
    </row>
    <row r="8" spans="1:25" ht="35.25" thickBot="1" x14ac:dyDescent="0.3">
      <c r="A8" s="8">
        <v>3</v>
      </c>
      <c r="B8" s="27" t="s">
        <v>46</v>
      </c>
      <c r="C8" s="23" t="s">
        <v>20</v>
      </c>
      <c r="D8" s="16">
        <v>18.852363581022971</v>
      </c>
      <c r="E8" s="16">
        <v>14.497082053184648</v>
      </c>
      <c r="F8" s="16">
        <v>13.346093216021323</v>
      </c>
      <c r="G8" s="16">
        <v>13.21661229643391</v>
      </c>
      <c r="H8" s="16">
        <v>13.120556532477956</v>
      </c>
      <c r="I8" s="16">
        <v>13.070825005741087</v>
      </c>
      <c r="J8" s="16">
        <v>13.281316402896371</v>
      </c>
      <c r="K8" s="16">
        <v>13.699477438555652</v>
      </c>
      <c r="L8" s="16">
        <v>14.033278778974573</v>
      </c>
      <c r="M8" s="16">
        <v>14.314127570111273</v>
      </c>
      <c r="N8" s="16">
        <v>14.378929235272849</v>
      </c>
      <c r="O8" s="16">
        <v>14.37242280605383</v>
      </c>
      <c r="P8" s="16">
        <v>14.716577160075182</v>
      </c>
      <c r="Q8" s="16">
        <v>14.769305245955763</v>
      </c>
      <c r="R8" s="16">
        <v>15.134073218268805</v>
      </c>
      <c r="S8" s="16">
        <v>15.531611363062519</v>
      </c>
      <c r="T8" s="16">
        <v>15.495337953898501</v>
      </c>
      <c r="U8" s="16">
        <v>15.41503535353668</v>
      </c>
      <c r="V8" s="16">
        <v>15.301463773754696</v>
      </c>
      <c r="W8" s="16">
        <v>15.4656879935317</v>
      </c>
      <c r="X8" s="16">
        <v>15.627615846279689</v>
      </c>
      <c r="Y8" s="16">
        <v>15.736356079169656</v>
      </c>
    </row>
    <row r="9" spans="1:25" ht="35.25" thickBot="1" x14ac:dyDescent="0.3">
      <c r="A9" s="8">
        <v>4</v>
      </c>
      <c r="B9" s="27" t="s">
        <v>47</v>
      </c>
      <c r="C9" s="23" t="s">
        <v>37</v>
      </c>
      <c r="D9" s="50" t="s">
        <v>38</v>
      </c>
      <c r="E9" s="50">
        <v>1.7099999999999999E-3</v>
      </c>
      <c r="F9" s="50">
        <v>9.69E-2</v>
      </c>
      <c r="G9" s="50">
        <v>0.11058</v>
      </c>
      <c r="H9" s="50">
        <v>0.118104</v>
      </c>
      <c r="I9" s="50">
        <v>0.16472999999999999</v>
      </c>
      <c r="J9" s="50">
        <v>0.244644</v>
      </c>
      <c r="K9" s="50">
        <v>0.35339999999999999</v>
      </c>
      <c r="L9" s="50">
        <v>0.44596799999999998</v>
      </c>
      <c r="M9" s="50">
        <v>0.54138600000000003</v>
      </c>
      <c r="N9" s="50">
        <v>1.25343</v>
      </c>
      <c r="O9" s="50">
        <v>1.4529414</v>
      </c>
      <c r="P9" s="50">
        <v>2.0972580000000001</v>
      </c>
      <c r="Q9" s="50">
        <v>2.303598</v>
      </c>
      <c r="R9" s="50">
        <v>2.4600059999999999</v>
      </c>
      <c r="S9" s="50">
        <v>2.5108728</v>
      </c>
      <c r="T9" s="50">
        <v>2.426946</v>
      </c>
      <c r="U9" s="50">
        <v>2.5150679999999999</v>
      </c>
      <c r="V9" s="50">
        <v>2.7370260000000002</v>
      </c>
      <c r="W9" s="50">
        <v>2.9081399999999999</v>
      </c>
      <c r="X9" s="50">
        <v>3.4630920000000001</v>
      </c>
      <c r="Y9" s="50">
        <v>6.8278327799999996</v>
      </c>
    </row>
    <row r="10" spans="1:25" ht="40.5" customHeight="1" thickBot="1" x14ac:dyDescent="0.3">
      <c r="A10" s="8">
        <v>5</v>
      </c>
      <c r="B10" s="28" t="s">
        <v>21</v>
      </c>
      <c r="C10" s="23" t="s">
        <v>20</v>
      </c>
      <c r="D10" s="51">
        <f>SUM(D6:D8)</f>
        <v>139.1519856355809</v>
      </c>
      <c r="E10" s="52">
        <f>SUM(E6:E8,E9/1000)</f>
        <v>83.442942280527674</v>
      </c>
      <c r="F10" s="52">
        <f t="shared" ref="F10:Y10" si="0">SUM(F6:F8,F9/1000)</f>
        <v>79.717083251998801</v>
      </c>
      <c r="G10" s="52">
        <f t="shared" si="0"/>
        <v>79.870104528205999</v>
      </c>
      <c r="H10" s="52">
        <f t="shared" si="0"/>
        <v>78.363789319606383</v>
      </c>
      <c r="I10" s="52">
        <f t="shared" si="0"/>
        <v>80.448438454555799</v>
      </c>
      <c r="J10" s="52">
        <f t="shared" si="0"/>
        <v>84.70415333477635</v>
      </c>
      <c r="K10" s="52">
        <f t="shared" si="0"/>
        <v>86.798688903899475</v>
      </c>
      <c r="L10" s="52">
        <f t="shared" si="0"/>
        <v>90.642087642568924</v>
      </c>
      <c r="M10" s="52">
        <f t="shared" si="0"/>
        <v>90.117010268888919</v>
      </c>
      <c r="N10" s="52">
        <f t="shared" si="0"/>
        <v>92.953373191812133</v>
      </c>
      <c r="O10" s="52">
        <f t="shared" si="0"/>
        <v>88.814492548782255</v>
      </c>
      <c r="P10" s="52">
        <f t="shared" si="0"/>
        <v>90.694796756178206</v>
      </c>
      <c r="Q10" s="52">
        <f t="shared" si="0"/>
        <v>90.342295844763441</v>
      </c>
      <c r="R10" s="52">
        <f t="shared" si="0"/>
        <v>91.370706398367844</v>
      </c>
      <c r="S10" s="52">
        <f t="shared" si="0"/>
        <v>92.264228315578848</v>
      </c>
      <c r="T10" s="52">
        <f t="shared" si="0"/>
        <v>91.040701809231678</v>
      </c>
      <c r="U10" s="52">
        <f t="shared" si="0"/>
        <v>85.975454114935275</v>
      </c>
      <c r="V10" s="52">
        <f t="shared" si="0"/>
        <v>87.745020546399374</v>
      </c>
      <c r="W10" s="52">
        <f t="shared" si="0"/>
        <v>88.54220374803927</v>
      </c>
      <c r="X10" s="52">
        <f t="shared" si="0"/>
        <v>89.064611079601008</v>
      </c>
      <c r="Y10" s="52">
        <f t="shared" si="0"/>
        <v>90.115695509710207</v>
      </c>
    </row>
    <row r="11" spans="1:25" ht="32.25" thickBot="1" x14ac:dyDescent="0.3">
      <c r="A11" s="8">
        <v>6</v>
      </c>
      <c r="B11" s="26" t="s">
        <v>18</v>
      </c>
      <c r="C11" s="23" t="s">
        <v>20</v>
      </c>
      <c r="D11" s="17">
        <v>-30.679169770269077</v>
      </c>
      <c r="E11" s="17">
        <v>-35.156948008018588</v>
      </c>
      <c r="F11" s="17">
        <v>-40.787265655530774</v>
      </c>
      <c r="G11" s="17">
        <v>-40.155310991822169</v>
      </c>
      <c r="H11" s="17">
        <v>-38.362412033381467</v>
      </c>
      <c r="I11" s="17">
        <v>-35.490130279226612</v>
      </c>
      <c r="J11" s="17">
        <v>-37.861187019793924</v>
      </c>
      <c r="K11" s="17">
        <v>-39.82953281834984</v>
      </c>
      <c r="L11" s="17">
        <v>-42.275622699189235</v>
      </c>
      <c r="M11" s="17">
        <v>-44.481537930658682</v>
      </c>
      <c r="N11" s="17">
        <v>-44.679043967128081</v>
      </c>
      <c r="O11" s="17">
        <v>-47.848009698692174</v>
      </c>
      <c r="P11" s="17">
        <v>-50.26547187283613</v>
      </c>
      <c r="Q11" s="17">
        <v>-49.150728055578298</v>
      </c>
      <c r="R11" s="17">
        <v>-47.008905988635526</v>
      </c>
      <c r="S11" s="17">
        <v>-48.937156208095288</v>
      </c>
      <c r="T11" s="17">
        <v>-47.107157267871642</v>
      </c>
      <c r="U11" s="17">
        <v>-45.333954528771876</v>
      </c>
      <c r="V11" s="17">
        <v>-41.075624710349096</v>
      </c>
      <c r="W11" s="17">
        <v>-37.063497023187026</v>
      </c>
      <c r="X11" s="17">
        <v>-39.338924411840004</v>
      </c>
      <c r="Y11" s="17">
        <v>-31.763824963117717</v>
      </c>
    </row>
    <row r="12" spans="1:25" ht="34.5" customHeight="1" thickBot="1" x14ac:dyDescent="0.3">
      <c r="A12" s="8">
        <v>7</v>
      </c>
      <c r="B12" s="29" t="s">
        <v>19</v>
      </c>
      <c r="C12" s="36" t="s">
        <v>20</v>
      </c>
      <c r="D12" s="35">
        <f>D10+D11</f>
        <v>108.47281586531182</v>
      </c>
      <c r="E12" s="35">
        <f t="shared" ref="E12:Y12" si="1">E10+E11</f>
        <v>48.285994272509086</v>
      </c>
      <c r="F12" s="35">
        <f t="shared" si="1"/>
        <v>38.929817596468027</v>
      </c>
      <c r="G12" s="35">
        <f t="shared" si="1"/>
        <v>39.71479353638383</v>
      </c>
      <c r="H12" s="35">
        <f t="shared" si="1"/>
        <v>40.001377286224916</v>
      </c>
      <c r="I12" s="35">
        <f t="shared" si="1"/>
        <v>44.958308175329186</v>
      </c>
      <c r="J12" s="35">
        <f t="shared" si="1"/>
        <v>46.842966314982426</v>
      </c>
      <c r="K12" s="35">
        <f t="shared" si="1"/>
        <v>46.969156085549635</v>
      </c>
      <c r="L12" s="35">
        <f t="shared" si="1"/>
        <v>48.36646494337969</v>
      </c>
      <c r="M12" s="35">
        <f t="shared" si="1"/>
        <v>45.635472338230237</v>
      </c>
      <c r="N12" s="35">
        <f t="shared" si="1"/>
        <v>48.274329224684053</v>
      </c>
      <c r="O12" s="35">
        <f t="shared" si="1"/>
        <v>40.966482850090081</v>
      </c>
      <c r="P12" s="35">
        <f t="shared" si="1"/>
        <v>40.429324883342076</v>
      </c>
      <c r="Q12" s="35">
        <f t="shared" si="1"/>
        <v>41.191567789185143</v>
      </c>
      <c r="R12" s="35">
        <f t="shared" si="1"/>
        <v>44.361800409732318</v>
      </c>
      <c r="S12" s="35">
        <f t="shared" si="1"/>
        <v>43.327072107483559</v>
      </c>
      <c r="T12" s="35">
        <f t="shared" si="1"/>
        <v>43.933544541360035</v>
      </c>
      <c r="U12" s="35">
        <f t="shared" si="1"/>
        <v>40.641499586163398</v>
      </c>
      <c r="V12" s="35">
        <f t="shared" si="1"/>
        <v>46.669395836050278</v>
      </c>
      <c r="W12" s="35">
        <f t="shared" si="1"/>
        <v>51.478706724852245</v>
      </c>
      <c r="X12" s="35">
        <f t="shared" si="1"/>
        <v>49.725686667761003</v>
      </c>
      <c r="Y12" s="35">
        <f t="shared" si="1"/>
        <v>58.351870546592494</v>
      </c>
    </row>
    <row r="13" spans="1:25" ht="16.5" customHeight="1" thickBot="1" x14ac:dyDescent="0.3">
      <c r="A13" s="9"/>
      <c r="B13" s="11" t="s">
        <v>0</v>
      </c>
      <c r="C13" s="65" t="s">
        <v>16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</row>
    <row r="14" spans="1:25" ht="16.5" thickBot="1" x14ac:dyDescent="0.3">
      <c r="A14" s="8">
        <v>8</v>
      </c>
      <c r="B14" s="30" t="s">
        <v>3</v>
      </c>
      <c r="C14" s="37" t="s">
        <v>20</v>
      </c>
      <c r="D14" s="38">
        <v>98.235065939757149</v>
      </c>
      <c r="E14" s="38">
        <v>54.75813492728976</v>
      </c>
      <c r="F14" s="38">
        <v>51.996340711449896</v>
      </c>
      <c r="G14" s="38">
        <v>52.41058825860928</v>
      </c>
      <c r="H14" s="38">
        <v>51.454675885363805</v>
      </c>
      <c r="I14" s="38">
        <v>52.252989299755477</v>
      </c>
      <c r="J14" s="38">
        <v>55.712055853727556</v>
      </c>
      <c r="K14" s="38">
        <v>56.504666991147275</v>
      </c>
      <c r="L14" s="38">
        <v>59.197979800686284</v>
      </c>
      <c r="M14" s="38">
        <v>58.617590177592753</v>
      </c>
      <c r="N14" s="38">
        <v>60.561351187466798</v>
      </c>
      <c r="O14" s="38">
        <v>56.266741001224595</v>
      </c>
      <c r="P14" s="38">
        <v>57.785712055622767</v>
      </c>
      <c r="Q14" s="38">
        <v>56.697372291598207</v>
      </c>
      <c r="R14" s="38">
        <v>57.662454067968696</v>
      </c>
      <c r="S14" s="38">
        <v>58.515441223954078</v>
      </c>
      <c r="T14" s="38">
        <v>57.456404207125132</v>
      </c>
      <c r="U14" s="38">
        <v>53.538271539178979</v>
      </c>
      <c r="V14" s="38">
        <v>55.661275320715056</v>
      </c>
      <c r="W14" s="38">
        <v>56.131555823384538</v>
      </c>
      <c r="X14" s="38">
        <v>57.150032236602968</v>
      </c>
      <c r="Y14" s="38">
        <v>56.722282906576673</v>
      </c>
    </row>
    <row r="15" spans="1:25" ht="32.25" thickBot="1" x14ac:dyDescent="0.3">
      <c r="A15" s="8">
        <v>9</v>
      </c>
      <c r="B15" s="26" t="s">
        <v>13</v>
      </c>
      <c r="C15" s="23" t="s">
        <v>20</v>
      </c>
      <c r="D15" s="16">
        <v>87.684538572615423</v>
      </c>
      <c r="E15" s="16">
        <v>48.804011020142795</v>
      </c>
      <c r="F15" s="16">
        <v>46.079983717132379</v>
      </c>
      <c r="G15" s="16">
        <v>49.366661740946881</v>
      </c>
      <c r="H15" s="16">
        <v>47.905712883607123</v>
      </c>
      <c r="I15" s="16">
        <v>48.991313213909677</v>
      </c>
      <c r="J15" s="16">
        <v>52.291542615743083</v>
      </c>
      <c r="K15" s="16">
        <v>53.162325648980683</v>
      </c>
      <c r="L15" s="16">
        <v>55.288888330069149</v>
      </c>
      <c r="M15" s="16">
        <v>53.645320853709165</v>
      </c>
      <c r="N15" s="16">
        <v>55.503872531569321</v>
      </c>
      <c r="O15" s="16">
        <v>51.90820931272868</v>
      </c>
      <c r="P15" s="16">
        <v>53.45532518725944</v>
      </c>
      <c r="Q15" s="16">
        <v>52.19168818290283</v>
      </c>
      <c r="R15" s="16">
        <v>53.291746458639246</v>
      </c>
      <c r="S15" s="16">
        <v>53.221254300837089</v>
      </c>
      <c r="T15" s="16">
        <v>51.945937671187615</v>
      </c>
      <c r="U15" s="16">
        <v>48.516986269567845</v>
      </c>
      <c r="V15" s="16">
        <v>50.806070543344667</v>
      </c>
      <c r="W15" s="16">
        <v>51.035526675712568</v>
      </c>
      <c r="X15" s="16">
        <v>51.972748345422943</v>
      </c>
      <c r="Y15" s="16">
        <v>51.58611690270066</v>
      </c>
    </row>
    <row r="16" spans="1:25" ht="32.25" thickBot="1" x14ac:dyDescent="0.3">
      <c r="A16" s="8">
        <v>10</v>
      </c>
      <c r="B16" s="31" t="s">
        <v>14</v>
      </c>
      <c r="C16" s="23" t="s">
        <v>20</v>
      </c>
      <c r="D16" s="16">
        <v>9.5671073269797269</v>
      </c>
      <c r="E16" s="16">
        <v>5.0357288406729648</v>
      </c>
      <c r="F16" s="16">
        <v>4.8667083028815217</v>
      </c>
      <c r="G16" s="16">
        <v>2.0030694850813999</v>
      </c>
      <c r="H16" s="16">
        <v>2.4939012617596799</v>
      </c>
      <c r="I16" s="16">
        <v>2.1702993732107996</v>
      </c>
      <c r="J16" s="16">
        <v>2.2746487661354799</v>
      </c>
      <c r="K16" s="16">
        <v>2.2646215889715999</v>
      </c>
      <c r="L16" s="16">
        <v>2.7554121465231201</v>
      </c>
      <c r="M16" s="16">
        <v>3.6318220202675997</v>
      </c>
      <c r="N16" s="16">
        <v>3.83896502797448</v>
      </c>
      <c r="O16" s="16">
        <v>3.2862311577299201</v>
      </c>
      <c r="P16" s="16">
        <v>3.1712328574903199</v>
      </c>
      <c r="Q16" s="16">
        <v>3.425116113164381</v>
      </c>
      <c r="R16" s="16">
        <v>3.2249568016964494</v>
      </c>
      <c r="S16" s="16">
        <v>4.2107036043479846</v>
      </c>
      <c r="T16" s="16">
        <v>4.3566503527535163</v>
      </c>
      <c r="U16" s="16">
        <v>3.9182243911826342</v>
      </c>
      <c r="V16" s="16">
        <v>3.78994269432089</v>
      </c>
      <c r="W16" s="16">
        <v>3.9388189056944789</v>
      </c>
      <c r="X16" s="16">
        <v>4.0402720048520298</v>
      </c>
      <c r="Y16" s="16">
        <v>3.9983379682710001</v>
      </c>
    </row>
    <row r="17" spans="1:25" ht="27.75" customHeight="1" thickBot="1" x14ac:dyDescent="0.3">
      <c r="A17" s="8">
        <v>11</v>
      </c>
      <c r="B17" s="31" t="s">
        <v>15</v>
      </c>
      <c r="C17" s="23" t="s">
        <v>20</v>
      </c>
      <c r="D17" s="16">
        <v>0.98342004016199991</v>
      </c>
      <c r="E17" s="16">
        <v>0.91839506647400004</v>
      </c>
      <c r="F17" s="16">
        <v>1.0496486914359999</v>
      </c>
      <c r="G17" s="16">
        <v>1.040857032581</v>
      </c>
      <c r="H17" s="16">
        <v>1.0550617399969999</v>
      </c>
      <c r="I17" s="16">
        <v>1.091376712635</v>
      </c>
      <c r="J17" s="16">
        <v>1.1458644718490001</v>
      </c>
      <c r="K17" s="16">
        <v>1.077719753195</v>
      </c>
      <c r="L17" s="16">
        <v>1.1536793240940002</v>
      </c>
      <c r="M17" s="16">
        <v>1.3404473036160001</v>
      </c>
      <c r="N17" s="16">
        <v>1.218513627923</v>
      </c>
      <c r="O17" s="16">
        <v>1.0723005307660001</v>
      </c>
      <c r="P17" s="16">
        <v>1.1591540108730001</v>
      </c>
      <c r="Q17" s="16">
        <v>1.0805679955309999</v>
      </c>
      <c r="R17" s="16">
        <v>1.1457508076330001</v>
      </c>
      <c r="S17" s="16">
        <v>1.0834833187690001</v>
      </c>
      <c r="T17" s="16">
        <v>1.1538161831839999</v>
      </c>
      <c r="U17" s="16">
        <v>1.1030608784285001</v>
      </c>
      <c r="V17" s="16">
        <v>1.0652620830495001</v>
      </c>
      <c r="W17" s="16">
        <v>1.1572102419774999</v>
      </c>
      <c r="X17" s="16">
        <v>1.1370118863279999</v>
      </c>
      <c r="Y17" s="16">
        <v>1.1378280356049999</v>
      </c>
    </row>
    <row r="18" spans="1:25" ht="39.75" customHeight="1" thickBot="1" x14ac:dyDescent="0.3">
      <c r="A18" s="8">
        <v>12</v>
      </c>
      <c r="B18" s="30" t="s">
        <v>4</v>
      </c>
      <c r="C18" s="23" t="s">
        <v>20</v>
      </c>
      <c r="D18" s="38">
        <v>5.8680161625970308</v>
      </c>
      <c r="E18" s="38">
        <v>3.7549523877677582</v>
      </c>
      <c r="F18" s="38">
        <v>4.1640099961707007</v>
      </c>
      <c r="G18" s="38">
        <v>4.3097422692088205</v>
      </c>
      <c r="H18" s="38">
        <v>4.2379364687202434</v>
      </c>
      <c r="I18" s="38">
        <v>4.6740105673738599</v>
      </c>
      <c r="J18" s="38">
        <v>4.9405799557461654</v>
      </c>
      <c r="K18" s="38">
        <v>5.2555074044046979</v>
      </c>
      <c r="L18" s="38">
        <v>5.5909815388802988</v>
      </c>
      <c r="M18" s="38">
        <v>5.7679966227313049</v>
      </c>
      <c r="N18" s="38">
        <v>5.888353787720801</v>
      </c>
      <c r="O18" s="38">
        <v>5.7297077231650153</v>
      </c>
      <c r="P18" s="38">
        <v>5.9882720531432234</v>
      </c>
      <c r="Q18" s="38">
        <v>5.9369346511367711</v>
      </c>
      <c r="R18" s="38">
        <v>5.9709584087285288</v>
      </c>
      <c r="S18" s="38">
        <v>6.0425672621942041</v>
      </c>
      <c r="T18" s="38">
        <v>6.3232419352671467</v>
      </c>
      <c r="U18" s="38">
        <v>5.741676940548861</v>
      </c>
      <c r="V18" s="38">
        <v>5.3515407006211264</v>
      </c>
      <c r="W18" s="38">
        <v>5.1942779402869421</v>
      </c>
      <c r="X18" s="38">
        <v>5.1543875843601263</v>
      </c>
      <c r="Y18" s="38">
        <v>5.8053585604587088</v>
      </c>
    </row>
    <row r="19" spans="1:25" ht="16.5" thickBot="1" x14ac:dyDescent="0.3">
      <c r="A19" s="8">
        <v>13</v>
      </c>
      <c r="B19" s="30" t="s">
        <v>5</v>
      </c>
      <c r="C19" s="23" t="s">
        <v>20</v>
      </c>
      <c r="D19" s="38">
        <v>30.487405790886292</v>
      </c>
      <c r="E19" s="38">
        <v>20.83356736303055</v>
      </c>
      <c r="F19" s="38">
        <v>19.063401906933152</v>
      </c>
      <c r="G19" s="38">
        <v>18.732543255742328</v>
      </c>
      <c r="H19" s="38">
        <v>18.208815559379286</v>
      </c>
      <c r="I19" s="38">
        <v>18.998038420025058</v>
      </c>
      <c r="J19" s="38">
        <v>19.418024430014352</v>
      </c>
      <c r="K19" s="38">
        <v>20.207342377872255</v>
      </c>
      <c r="L19" s="38">
        <v>20.940813372697821</v>
      </c>
      <c r="M19" s="38">
        <v>20.684666147768375</v>
      </c>
      <c r="N19" s="38">
        <v>21.390884407145624</v>
      </c>
      <c r="O19" s="38">
        <v>21.810741353027474</v>
      </c>
      <c r="P19" s="38">
        <v>21.759750892968523</v>
      </c>
      <c r="Q19" s="38">
        <v>22.492097099918169</v>
      </c>
      <c r="R19" s="38">
        <v>22.423736093058572</v>
      </c>
      <c r="S19" s="38">
        <v>22.106845115098611</v>
      </c>
      <c r="T19" s="38">
        <v>21.584192059532644</v>
      </c>
      <c r="U19" s="38">
        <v>21.098828955909429</v>
      </c>
      <c r="V19" s="38">
        <v>21.219176207501388</v>
      </c>
      <c r="W19" s="38">
        <v>21.601637192686706</v>
      </c>
      <c r="X19" s="38">
        <v>20.931256749428954</v>
      </c>
      <c r="Y19" s="38">
        <v>21.715226667279655</v>
      </c>
    </row>
    <row r="20" spans="1:25" ht="32.25" thickBot="1" x14ac:dyDescent="0.3">
      <c r="A20" s="8">
        <v>14</v>
      </c>
      <c r="B20" s="46" t="s">
        <v>2</v>
      </c>
      <c r="C20" s="23" t="s">
        <v>20</v>
      </c>
      <c r="D20" s="16">
        <v>-30.679169770269077</v>
      </c>
      <c r="E20" s="16">
        <v>-35.156948008018588</v>
      </c>
      <c r="F20" s="16">
        <v>-40.787265655530774</v>
      </c>
      <c r="G20" s="16">
        <v>-40.155310991822169</v>
      </c>
      <c r="H20" s="16">
        <v>-38.362412033381467</v>
      </c>
      <c r="I20" s="16">
        <v>-35.490130279226612</v>
      </c>
      <c r="J20" s="16">
        <v>-37.861187019793924</v>
      </c>
      <c r="K20" s="16">
        <v>-39.82953281834984</v>
      </c>
      <c r="L20" s="16">
        <v>-42.275622699189235</v>
      </c>
      <c r="M20" s="16">
        <v>-44.481537930658682</v>
      </c>
      <c r="N20" s="16">
        <v>-44.679043967128081</v>
      </c>
      <c r="O20" s="16">
        <v>-47.848009698692174</v>
      </c>
      <c r="P20" s="16">
        <v>-50.26547187283613</v>
      </c>
      <c r="Q20" s="16">
        <v>-49.150728055578298</v>
      </c>
      <c r="R20" s="16">
        <v>-47.008905988635526</v>
      </c>
      <c r="S20" s="16">
        <v>-48.937156208095288</v>
      </c>
      <c r="T20" s="16">
        <v>-47.107157267871642</v>
      </c>
      <c r="U20" s="16">
        <v>-45.333954528771876</v>
      </c>
      <c r="V20" s="16">
        <v>-41.075624710349096</v>
      </c>
      <c r="W20" s="16">
        <v>-37.063497023187026</v>
      </c>
      <c r="X20" s="16">
        <v>-39.338924411840004</v>
      </c>
      <c r="Y20" s="16">
        <v>-31.763824963117717</v>
      </c>
    </row>
    <row r="21" spans="1:25" ht="16.5" thickBot="1" x14ac:dyDescent="0.3">
      <c r="A21" s="8">
        <v>15</v>
      </c>
      <c r="B21" s="32" t="s">
        <v>6</v>
      </c>
      <c r="C21" s="23" t="s">
        <v>20</v>
      </c>
      <c r="D21" s="38">
        <v>4.5614977423404603</v>
      </c>
      <c r="E21" s="38">
        <v>4.09628760243959</v>
      </c>
      <c r="F21" s="38">
        <v>4.493330637445041</v>
      </c>
      <c r="G21" s="38">
        <v>4.4172307446455736</v>
      </c>
      <c r="H21" s="38">
        <v>4.4623614061430521</v>
      </c>
      <c r="I21" s="38">
        <v>4.5234001674014053</v>
      </c>
      <c r="J21" s="38">
        <v>4.6334930952882862</v>
      </c>
      <c r="K21" s="38">
        <v>4.8311721304752515</v>
      </c>
      <c r="L21" s="38">
        <v>4.9123129303045117</v>
      </c>
      <c r="M21" s="38">
        <v>5.046757320796484</v>
      </c>
      <c r="N21" s="38">
        <v>5.11278380947891</v>
      </c>
      <c r="O21" s="38">
        <v>5.0073024713651684</v>
      </c>
      <c r="P21" s="38">
        <v>5.161061754443697</v>
      </c>
      <c r="Q21" s="38">
        <v>5.2158918021102911</v>
      </c>
      <c r="R21" s="38">
        <v>5.3135578286120326</v>
      </c>
      <c r="S21" s="38">
        <v>5.5993747143319492</v>
      </c>
      <c r="T21" s="38">
        <v>5.676863607306756</v>
      </c>
      <c r="U21" s="38">
        <v>5.59667667929802</v>
      </c>
      <c r="V21" s="38">
        <v>5.5130283175618073</v>
      </c>
      <c r="W21" s="38">
        <v>5.6147327916810701</v>
      </c>
      <c r="X21" s="38">
        <v>5.8289345092089446</v>
      </c>
      <c r="Y21" s="38">
        <v>5.8728273753951727</v>
      </c>
    </row>
    <row r="22" spans="1:25" ht="16.5" customHeight="1" thickBot="1" x14ac:dyDescent="0.3">
      <c r="A22" s="9"/>
      <c r="B22" s="6"/>
      <c r="C22" s="68" t="s">
        <v>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</row>
    <row r="23" spans="1:25" ht="16.5" thickBot="1" x14ac:dyDescent="0.3">
      <c r="A23" s="8">
        <v>16</v>
      </c>
      <c r="B23" s="27" t="s">
        <v>50</v>
      </c>
      <c r="C23" s="24" t="s">
        <v>12</v>
      </c>
      <c r="D23" s="18">
        <v>10.189348000000001</v>
      </c>
      <c r="E23" s="18">
        <v>10.193830999999999</v>
      </c>
      <c r="F23" s="18">
        <v>9.9796099999999992</v>
      </c>
      <c r="G23" s="18">
        <v>9.9285490000000003</v>
      </c>
      <c r="H23" s="18">
        <v>9.8655480000000004</v>
      </c>
      <c r="I23" s="18">
        <v>9.7967490000000002</v>
      </c>
      <c r="J23" s="18">
        <v>9.7301459999999995</v>
      </c>
      <c r="K23" s="18">
        <v>9.6639149999999994</v>
      </c>
      <c r="L23" s="18">
        <v>9.6049240000000005</v>
      </c>
      <c r="M23" s="18">
        <v>9.5609529999999996</v>
      </c>
      <c r="N23" s="18">
        <v>9.5279849999999993</v>
      </c>
      <c r="O23" s="18">
        <v>9.5045830000000002</v>
      </c>
      <c r="P23" s="18">
        <v>9.4838360000000002</v>
      </c>
      <c r="Q23" s="18">
        <v>9.4616430000000005</v>
      </c>
      <c r="R23" s="18">
        <v>9.4468359999999993</v>
      </c>
      <c r="S23" s="18">
        <v>9.4432109999999998</v>
      </c>
      <c r="T23" s="18">
        <v>9.4485150000000004</v>
      </c>
      <c r="U23" s="18">
        <v>9.4610760000000003</v>
      </c>
      <c r="V23" s="18">
        <v>9.469379</v>
      </c>
      <c r="W23" s="18">
        <v>9.4589890000000008</v>
      </c>
      <c r="X23" s="18">
        <v>9.4387849999999993</v>
      </c>
      <c r="Y23" s="18">
        <v>9.4197579999999999</v>
      </c>
    </row>
    <row r="24" spans="1:25" ht="32.25" thickBot="1" x14ac:dyDescent="0.3">
      <c r="A24" s="8">
        <v>17</v>
      </c>
      <c r="B24" s="33" t="s">
        <v>51</v>
      </c>
      <c r="C24" s="24" t="s">
        <v>11</v>
      </c>
      <c r="D24" s="19">
        <f t="shared" ref="D24:W24" si="2">D10/D23</f>
        <v>13.656613321635584</v>
      </c>
      <c r="E24" s="19">
        <f t="shared" si="2"/>
        <v>8.1856313176594426</v>
      </c>
      <c r="F24" s="19">
        <f t="shared" si="2"/>
        <v>7.9879958487354523</v>
      </c>
      <c r="G24" s="19">
        <f t="shared" si="2"/>
        <v>8.0444891321184997</v>
      </c>
      <c r="H24" s="19">
        <f t="shared" si="2"/>
        <v>7.9431765290287348</v>
      </c>
      <c r="I24" s="19">
        <f t="shared" si="2"/>
        <v>8.2117484539571031</v>
      </c>
      <c r="J24" s="19">
        <f t="shared" si="2"/>
        <v>8.7053322051669468</v>
      </c>
      <c r="K24" s="19">
        <f t="shared" si="2"/>
        <v>8.9817314104997283</v>
      </c>
      <c r="L24" s="19">
        <f t="shared" si="2"/>
        <v>9.4370437124300945</v>
      </c>
      <c r="M24" s="19">
        <f t="shared" si="2"/>
        <v>9.4255259145075723</v>
      </c>
      <c r="N24" s="19">
        <f t="shared" si="2"/>
        <v>9.7558269866936342</v>
      </c>
      <c r="O24" s="19">
        <f t="shared" si="2"/>
        <v>9.3443860239615191</v>
      </c>
      <c r="P24" s="19">
        <f t="shared" si="2"/>
        <v>9.563092060657544</v>
      </c>
      <c r="Q24" s="19">
        <f t="shared" si="2"/>
        <v>9.5482672348516466</v>
      </c>
      <c r="R24" s="19">
        <f t="shared" si="2"/>
        <v>9.6720961810248269</v>
      </c>
      <c r="S24" s="19">
        <f t="shared" si="2"/>
        <v>9.77042960446175</v>
      </c>
      <c r="T24" s="19">
        <f t="shared" si="2"/>
        <v>9.6354508416647136</v>
      </c>
      <c r="U24" s="19">
        <f t="shared" si="2"/>
        <v>9.0872807823270065</v>
      </c>
      <c r="V24" s="19">
        <f t="shared" si="2"/>
        <v>9.2661853059635035</v>
      </c>
      <c r="W24" s="19">
        <f t="shared" si="2"/>
        <v>9.3606413696050677</v>
      </c>
      <c r="X24" s="19">
        <f t="shared" ref="X24:Y24" si="3">X10/X23</f>
        <v>9.4360249841055825</v>
      </c>
      <c r="Y24" s="19">
        <f t="shared" si="3"/>
        <v>9.5666677965304636</v>
      </c>
    </row>
    <row r="25" spans="1:25" ht="16.5" thickBot="1" x14ac:dyDescent="0.3">
      <c r="A25" s="8">
        <v>18</v>
      </c>
      <c r="B25" s="34" t="s">
        <v>9</v>
      </c>
      <c r="C25" s="24" t="s">
        <v>17</v>
      </c>
      <c r="D25" s="22">
        <v>207.6</v>
      </c>
      <c r="E25" s="20">
        <v>207.6</v>
      </c>
      <c r="F25" s="20">
        <v>207.6</v>
      </c>
      <c r="G25" s="20">
        <v>207.6</v>
      </c>
      <c r="H25" s="20">
        <v>207.6</v>
      </c>
      <c r="I25" s="20">
        <v>207.6</v>
      </c>
      <c r="J25" s="20">
        <v>207.6</v>
      </c>
      <c r="K25" s="20">
        <v>207.6</v>
      </c>
      <c r="L25" s="20">
        <v>207.6</v>
      </c>
      <c r="M25" s="20">
        <v>207.6</v>
      </c>
      <c r="N25" s="20">
        <v>207.6</v>
      </c>
      <c r="O25" s="20">
        <v>207.6</v>
      </c>
      <c r="P25" s="20">
        <v>207.6</v>
      </c>
      <c r="Q25" s="20">
        <v>207.6</v>
      </c>
      <c r="R25" s="20">
        <v>207.6</v>
      </c>
      <c r="S25" s="20">
        <v>207.6</v>
      </c>
      <c r="T25" s="20">
        <v>207.6</v>
      </c>
      <c r="U25" s="20">
        <v>207.6</v>
      </c>
      <c r="V25" s="20">
        <v>207.6</v>
      </c>
      <c r="W25" s="20">
        <v>207.6</v>
      </c>
      <c r="X25" s="20">
        <v>207.6</v>
      </c>
      <c r="Y25" s="20">
        <v>208.6</v>
      </c>
    </row>
    <row r="26" spans="1:25" ht="32.25" thickBot="1" x14ac:dyDescent="0.3">
      <c r="A26" s="8">
        <v>19</v>
      </c>
      <c r="B26" s="33" t="s">
        <v>34</v>
      </c>
      <c r="C26" s="24" t="s">
        <v>10</v>
      </c>
      <c r="D26" s="19">
        <f t="shared" ref="D26:W26" si="4">D10/D25</f>
        <v>0.67028894814827022</v>
      </c>
      <c r="E26" s="19">
        <f t="shared" si="4"/>
        <v>0.4019409551085148</v>
      </c>
      <c r="F26" s="19">
        <f t="shared" si="4"/>
        <v>0.3839936572832312</v>
      </c>
      <c r="G26" s="19">
        <f t="shared" si="4"/>
        <v>0.38473075398943163</v>
      </c>
      <c r="H26" s="19">
        <f t="shared" si="4"/>
        <v>0.37747490038346043</v>
      </c>
      <c r="I26" s="19">
        <f t="shared" si="4"/>
        <v>0.38751656288321679</v>
      </c>
      <c r="J26" s="19">
        <f t="shared" si="4"/>
        <v>0.40801615286501131</v>
      </c>
      <c r="K26" s="19">
        <f t="shared" si="4"/>
        <v>0.41810543788005528</v>
      </c>
      <c r="L26" s="19">
        <f t="shared" si="4"/>
        <v>0.43661891928019714</v>
      </c>
      <c r="M26" s="19">
        <f t="shared" si="4"/>
        <v>0.43408964484050538</v>
      </c>
      <c r="N26" s="19">
        <f t="shared" si="4"/>
        <v>0.44775227934398909</v>
      </c>
      <c r="O26" s="19">
        <f t="shared" si="4"/>
        <v>0.42781547470511683</v>
      </c>
      <c r="P26" s="19">
        <f t="shared" si="4"/>
        <v>0.43687281674459638</v>
      </c>
      <c r="Q26" s="19">
        <f t="shared" si="4"/>
        <v>0.43517483547573915</v>
      </c>
      <c r="R26" s="19">
        <f t="shared" si="4"/>
        <v>0.44012864353741737</v>
      </c>
      <c r="S26" s="19">
        <f t="shared" si="4"/>
        <v>0.4444326990153124</v>
      </c>
      <c r="T26" s="19">
        <f t="shared" si="4"/>
        <v>0.43853902605602929</v>
      </c>
      <c r="U26" s="19">
        <f t="shared" si="4"/>
        <v>0.4141399523840813</v>
      </c>
      <c r="V26" s="19">
        <f t="shared" si="4"/>
        <v>0.42266387546435152</v>
      </c>
      <c r="W26" s="19">
        <f t="shared" si="4"/>
        <v>0.4265038716186863</v>
      </c>
      <c r="X26" s="19">
        <f t="shared" ref="X26:Y26" si="5">X10/X25</f>
        <v>0.42902028458381991</v>
      </c>
      <c r="Y26" s="19">
        <f t="shared" si="5"/>
        <v>0.43200237540608921</v>
      </c>
    </row>
    <row r="27" spans="1:25" ht="48" customHeight="1" thickBot="1" x14ac:dyDescent="0.3">
      <c r="A27" s="8">
        <v>20</v>
      </c>
      <c r="B27" s="47" t="s">
        <v>39</v>
      </c>
      <c r="C27" s="24" t="s">
        <v>49</v>
      </c>
      <c r="D27" s="21">
        <v>90.636010185698154</v>
      </c>
      <c r="E27" s="21">
        <v>59.178890906917907</v>
      </c>
      <c r="F27" s="21">
        <v>80.367532170351879</v>
      </c>
      <c r="G27" s="21">
        <v>84.165143985127003</v>
      </c>
      <c r="H27" s="21">
        <v>88.411500624122198</v>
      </c>
      <c r="I27" s="21">
        <v>94.638492857156848</v>
      </c>
      <c r="J27" s="21">
        <v>105.47435716811994</v>
      </c>
      <c r="K27" s="21">
        <v>115.38894834890613</v>
      </c>
      <c r="L27" s="21">
        <v>126.92783719796471</v>
      </c>
      <c r="M27" s="21">
        <v>137.84363949330805</v>
      </c>
      <c r="N27" s="21">
        <v>151.90368994907203</v>
      </c>
      <c r="O27" s="21">
        <v>152.20749020470907</v>
      </c>
      <c r="P27" s="21">
        <v>164.07703641500314</v>
      </c>
      <c r="Q27" s="21">
        <v>172.90226019608463</v>
      </c>
      <c r="R27" s="21">
        <v>175.81935567114064</v>
      </c>
      <c r="S27" s="21">
        <v>177.58365163788227</v>
      </c>
      <c r="T27" s="21">
        <v>180.64942890324076</v>
      </c>
      <c r="U27" s="21">
        <v>173.73133156025443</v>
      </c>
      <c r="V27" s="21">
        <v>169.34210252666267</v>
      </c>
      <c r="W27" s="21">
        <v>173.63015530578599</v>
      </c>
      <c r="X27" s="21">
        <v>179.09811197869956</v>
      </c>
      <c r="Y27" s="21">
        <v>181.28686396712328</v>
      </c>
    </row>
    <row r="28" spans="1:25" ht="32.25" thickBot="1" x14ac:dyDescent="0.3">
      <c r="A28" s="8">
        <v>21</v>
      </c>
      <c r="B28" s="33" t="s">
        <v>33</v>
      </c>
      <c r="C28" s="25" t="s">
        <v>48</v>
      </c>
      <c r="D28" s="19">
        <f>D10/D27</f>
        <v>1.5352836620950279</v>
      </c>
      <c r="E28" s="19">
        <f t="shared" ref="E28:W28" si="6">E10/E27</f>
        <v>1.4100119316493196</v>
      </c>
      <c r="F28" s="19">
        <f t="shared" si="6"/>
        <v>0.9919065709648226</v>
      </c>
      <c r="G28" s="19">
        <f t="shared" si="6"/>
        <v>0.94896890501749764</v>
      </c>
      <c r="H28" s="19">
        <f t="shared" si="6"/>
        <v>0.88635289262611616</v>
      </c>
      <c r="I28" s="19">
        <f t="shared" si="6"/>
        <v>0.8500604355141318</v>
      </c>
      <c r="J28" s="19">
        <f t="shared" si="6"/>
        <v>0.80307816619126582</v>
      </c>
      <c r="K28" s="19">
        <f t="shared" si="6"/>
        <v>0.75222705593470574</v>
      </c>
      <c r="L28" s="19">
        <f t="shared" si="6"/>
        <v>0.71412299810322755</v>
      </c>
      <c r="M28" s="19">
        <f t="shared" si="6"/>
        <v>0.65376255734501165</v>
      </c>
      <c r="N28" s="19">
        <f t="shared" si="6"/>
        <v>0.61192307588430628</v>
      </c>
      <c r="O28" s="19">
        <f t="shared" si="6"/>
        <v>0.58350934260418197</v>
      </c>
      <c r="P28" s="19">
        <f t="shared" si="6"/>
        <v>0.55275740431331388</v>
      </c>
      <c r="Q28" s="19">
        <f t="shared" si="6"/>
        <v>0.52250500220360474</v>
      </c>
      <c r="R28" s="19">
        <f t="shared" si="6"/>
        <v>0.51968513961154061</v>
      </c>
      <c r="S28" s="19">
        <f t="shared" si="6"/>
        <v>0.51955361580084203</v>
      </c>
      <c r="T28" s="19">
        <f t="shared" si="6"/>
        <v>0.50396340781124083</v>
      </c>
      <c r="U28" s="19">
        <f t="shared" si="6"/>
        <v>0.49487592907279826</v>
      </c>
      <c r="V28" s="19">
        <f t="shared" si="6"/>
        <v>0.5181524218561302</v>
      </c>
      <c r="W28" s="19">
        <f t="shared" si="6"/>
        <v>0.50994715515922084</v>
      </c>
      <c r="X28" s="19">
        <f t="shared" ref="X28:Y28" si="7">X10/X27</f>
        <v>0.49729508645068021</v>
      </c>
      <c r="Y28" s="19">
        <f t="shared" si="7"/>
        <v>0.4970889425615132</v>
      </c>
    </row>
    <row r="29" spans="1:25" s="14" customFormat="1" ht="15.75" x14ac:dyDescent="0.25">
      <c r="A29" s="10"/>
      <c r="B29" s="44"/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5" ht="15.75" x14ac:dyDescent="0.25">
      <c r="A30" s="10"/>
      <c r="B30" s="49" t="s">
        <v>36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4"/>
      <c r="W30" s="14"/>
      <c r="X30" s="14"/>
      <c r="Y30" s="14"/>
    </row>
    <row r="31" spans="1:25" ht="15.75" x14ac:dyDescent="0.25">
      <c r="A31" s="10"/>
      <c r="B31" s="14" t="s">
        <v>35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14"/>
      <c r="W31" s="14"/>
      <c r="X31" s="14"/>
      <c r="Y31" s="14"/>
    </row>
    <row r="32" spans="1:25" ht="15.75" x14ac:dyDescent="0.25">
      <c r="A32" s="10"/>
      <c r="B32" s="14" t="s">
        <v>52</v>
      </c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14"/>
      <c r="W32" s="14"/>
      <c r="X32" s="14"/>
      <c r="Y32" s="14"/>
    </row>
    <row r="33" spans="1:25" ht="15.75" x14ac:dyDescent="0.25">
      <c r="A33" s="10"/>
      <c r="B33" s="14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14"/>
      <c r="W33" s="14"/>
      <c r="X33" s="14"/>
      <c r="Y33" s="14"/>
    </row>
    <row r="34" spans="1:25" x14ac:dyDescent="0.25">
      <c r="A34" s="14"/>
      <c r="B34" s="48" t="s">
        <v>31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x14ac:dyDescent="0.25">
      <c r="A35" s="14"/>
      <c r="B35" s="14" t="s">
        <v>32</v>
      </c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14"/>
      <c r="W35" s="14"/>
      <c r="X35" s="14"/>
      <c r="Y35" s="14"/>
    </row>
    <row r="36" spans="1:25" x14ac:dyDescent="0.2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5" x14ac:dyDescent="0.2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5" x14ac:dyDescent="0.2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mergeCells count="7">
    <mergeCell ref="B1:Y1"/>
    <mergeCell ref="S2:Y2"/>
    <mergeCell ref="C30:U30"/>
    <mergeCell ref="V3:W3"/>
    <mergeCell ref="C4:Y4"/>
    <mergeCell ref="C13:Y13"/>
    <mergeCell ref="C22:Y22"/>
  </mergeCells>
  <phoneticPr fontId="8" type="noConversion"/>
  <dataValidations count="1">
    <dataValidation allowBlank="1" showInputMessage="1" showErrorMessage="1" sqref="D6:X9 D11:X11"/>
  </dataValidations>
  <pageMargins left="0.23" right="0.17" top="0.78740157480314965" bottom="0.78740157480314965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topLeftCell="A7" zoomScale="130" zoomScaleNormal="100" zoomScaleSheetLayoutView="130" workbookViewId="0">
      <selection activeCell="A9" sqref="A9:H9"/>
    </sheetView>
  </sheetViews>
  <sheetFormatPr defaultRowHeight="15" x14ac:dyDescent="0.25"/>
  <cols>
    <col min="1" max="1" width="16.28515625" customWidth="1"/>
  </cols>
  <sheetData>
    <row r="1" spans="1:11" ht="15.75" x14ac:dyDescent="0.25">
      <c r="A1" s="74" t="s">
        <v>22</v>
      </c>
      <c r="B1" s="74"/>
      <c r="C1" s="74"/>
      <c r="D1" s="74"/>
      <c r="E1" s="74"/>
      <c r="F1" s="74"/>
      <c r="G1" s="74"/>
      <c r="H1" s="74"/>
    </row>
    <row r="2" spans="1:11" ht="26.2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39"/>
      <c r="J2" s="39"/>
    </row>
    <row r="3" spans="1:11" ht="25.5" customHeight="1" x14ac:dyDescent="0.25">
      <c r="A3" s="76" t="s">
        <v>43</v>
      </c>
      <c r="B3" s="76"/>
      <c r="C3" s="76"/>
      <c r="D3" s="76"/>
      <c r="E3" s="76"/>
      <c r="F3" s="76"/>
      <c r="G3" s="76"/>
      <c r="H3" s="76"/>
    </row>
    <row r="4" spans="1:11" ht="15.75" x14ac:dyDescent="0.25">
      <c r="A4" s="71" t="s">
        <v>23</v>
      </c>
      <c r="B4" s="71"/>
      <c r="C4" s="71"/>
      <c r="D4" s="71"/>
      <c r="E4" s="71"/>
      <c r="F4" s="71"/>
      <c r="G4" s="71"/>
      <c r="H4" s="71"/>
    </row>
    <row r="5" spans="1:11" ht="63.75" customHeight="1" x14ac:dyDescent="0.25">
      <c r="A5" s="77" t="s">
        <v>42</v>
      </c>
      <c r="B5" s="77"/>
      <c r="C5" s="77"/>
      <c r="D5" s="77"/>
      <c r="E5" s="77"/>
      <c r="F5" s="77"/>
      <c r="G5" s="77"/>
      <c r="H5" s="77"/>
    </row>
    <row r="6" spans="1:11" ht="33.75" customHeight="1" x14ac:dyDescent="0.25">
      <c r="A6" s="72" t="s">
        <v>28</v>
      </c>
      <c r="B6" s="72"/>
      <c r="C6" s="72"/>
      <c r="D6" s="72"/>
      <c r="E6" s="72"/>
      <c r="F6" s="72"/>
      <c r="G6" s="72"/>
      <c r="H6" s="72"/>
      <c r="K6" s="40"/>
    </row>
    <row r="8" spans="1:11" ht="15.75" x14ac:dyDescent="0.25">
      <c r="A8" s="73" t="s">
        <v>24</v>
      </c>
      <c r="B8" s="73"/>
      <c r="C8" s="73"/>
      <c r="D8" s="73"/>
      <c r="E8" s="73"/>
      <c r="F8" s="73"/>
      <c r="G8" s="73"/>
      <c r="H8" s="73"/>
    </row>
    <row r="9" spans="1:11" ht="33.75" customHeight="1" x14ac:dyDescent="0.25">
      <c r="A9" s="72" t="s">
        <v>29</v>
      </c>
      <c r="B9" s="72"/>
      <c r="C9" s="72"/>
      <c r="D9" s="72"/>
      <c r="E9" s="72"/>
      <c r="F9" s="72"/>
      <c r="G9" s="72"/>
      <c r="H9" s="72"/>
    </row>
    <row r="11" spans="1:11" ht="15.75" x14ac:dyDescent="0.25">
      <c r="A11" s="71" t="s">
        <v>25</v>
      </c>
      <c r="B11" s="71"/>
      <c r="C11" s="71"/>
      <c r="D11" s="71"/>
      <c r="E11" s="71"/>
      <c r="F11" s="71"/>
      <c r="G11" s="71"/>
      <c r="H11" s="71"/>
    </row>
    <row r="12" spans="1:11" ht="40.5" customHeight="1" x14ac:dyDescent="0.25">
      <c r="A12" s="72" t="s">
        <v>53</v>
      </c>
      <c r="B12" s="72"/>
      <c r="C12" s="72"/>
      <c r="D12" s="72"/>
      <c r="E12" s="72"/>
      <c r="F12" s="72"/>
      <c r="G12" s="72"/>
      <c r="H12" s="72"/>
    </row>
    <row r="14" spans="1:11" ht="15.75" x14ac:dyDescent="0.25">
      <c r="A14" s="71" t="s">
        <v>26</v>
      </c>
      <c r="B14" s="71"/>
      <c r="C14" s="71"/>
      <c r="D14" s="71"/>
      <c r="E14" s="71"/>
      <c r="F14" s="71"/>
      <c r="G14" s="71"/>
      <c r="H14" s="71"/>
    </row>
    <row r="15" spans="1:11" ht="50.25" customHeight="1" x14ac:dyDescent="0.25">
      <c r="A15" s="72" t="s">
        <v>30</v>
      </c>
      <c r="B15" s="72"/>
      <c r="C15" s="72"/>
      <c r="D15" s="72"/>
      <c r="E15" s="72"/>
      <c r="F15" s="72"/>
      <c r="G15" s="72"/>
      <c r="H15" s="72"/>
    </row>
    <row r="16" spans="1:11" x14ac:dyDescent="0.25">
      <c r="B16" s="41"/>
    </row>
  </sheetData>
  <mergeCells count="12">
    <mergeCell ref="A6:H6"/>
    <mergeCell ref="A1:H1"/>
    <mergeCell ref="A2:H2"/>
    <mergeCell ref="A3:H3"/>
    <mergeCell ref="A4:H4"/>
    <mergeCell ref="A5:H5"/>
    <mergeCell ref="A14:H14"/>
    <mergeCell ref="A15:H15"/>
    <mergeCell ref="A8:H8"/>
    <mergeCell ref="A9:H9"/>
    <mergeCell ref="A11:H11"/>
    <mergeCell ref="A12:H12"/>
  </mergeCells>
  <pageMargins left="1.1811023622047245" right="0.2" top="0.74803149606299213" bottom="0.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B-3</vt:lpstr>
      <vt:lpstr>Metadata</vt:lpstr>
      <vt:lpstr>'B-3'!Область_печати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Шило Галина Владимировна</cp:lastModifiedBy>
  <cp:lastPrinted>2021-05-24T12:18:32Z</cp:lastPrinted>
  <dcterms:created xsi:type="dcterms:W3CDTF">2012-12-01T12:36:22Z</dcterms:created>
  <dcterms:modified xsi:type="dcterms:W3CDTF">2021-05-24T14:11:54Z</dcterms:modified>
</cp:coreProperties>
</file>