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4505" yWindow="-15" windowWidth="14310" windowHeight="12045"/>
  </bookViews>
  <sheets>
    <sheet name="C-3а-всего" sheetId="6" r:id="rId1"/>
    <sheet name="С-3b-по ОКЭД-за 2010-2015" sheetId="7" r:id="rId2"/>
    <sheet name="С-3с-по ОКЭД-за 2016-2024" sheetId="8" r:id="rId3"/>
    <sheet name="Метаданные" sheetId="9" r:id="rId4"/>
  </sheets>
  <definedNames>
    <definedName name="_xlnm.Print_Titles" localSheetId="2">'С-3с-по ОКЭД-за 2016-2024'!$4:$4</definedName>
    <definedName name="_xlnm.Print_Area" localSheetId="0">'C-3а-всего'!$A$1:$AD$28</definedName>
    <definedName name="_xlnm.Print_Area" localSheetId="2">'С-3с-по ОКЭД-за 2016-2024'!$A$1:$M$43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D24" i="6" l="1"/>
  <c r="AD21" i="6" l="1"/>
  <c r="AD14" i="6"/>
  <c r="AC14" i="6" l="1"/>
  <c r="AA14" i="6"/>
  <c r="AB14" i="6"/>
  <c r="AD10" i="6" l="1"/>
  <c r="AC10" i="6"/>
  <c r="AC24" i="6" l="1"/>
  <c r="AC21" i="6"/>
  <c r="AB10" i="6"/>
  <c r="AB21" i="6" l="1"/>
  <c r="AA10" i="6"/>
  <c r="AB24" i="6" l="1"/>
  <c r="AA24" i="6"/>
  <c r="AA21" i="6"/>
  <c r="Z10" i="6"/>
  <c r="Z14" i="6" s="1"/>
  <c r="Y10" i="6"/>
  <c r="X14" i="6"/>
  <c r="X21" i="6" s="1"/>
  <c r="X10" i="6"/>
  <c r="E10" i="6"/>
  <c r="E14" i="6"/>
  <c r="E24" i="6" s="1"/>
  <c r="F10" i="6"/>
  <c r="F14" i="6"/>
  <c r="F24" i="6"/>
  <c r="G10" i="6"/>
  <c r="G14" i="6" s="1"/>
  <c r="H10" i="6"/>
  <c r="H14" i="6"/>
  <c r="H24" i="6" s="1"/>
  <c r="I10" i="6"/>
  <c r="I14" i="6" s="1"/>
  <c r="J10" i="6"/>
  <c r="J14" i="6"/>
  <c r="J24" i="6" s="1"/>
  <c r="K10" i="6"/>
  <c r="K14" i="6" s="1"/>
  <c r="L10" i="6"/>
  <c r="L14" i="6"/>
  <c r="L21" i="6" s="1"/>
  <c r="M10" i="6"/>
  <c r="M14" i="6" s="1"/>
  <c r="N10" i="6"/>
  <c r="N14" i="6"/>
  <c r="N24" i="6" s="1"/>
  <c r="O10" i="6"/>
  <c r="O14" i="6" s="1"/>
  <c r="P10" i="6"/>
  <c r="P14" i="6"/>
  <c r="P21" i="6" s="1"/>
  <c r="Q10" i="6"/>
  <c r="Q14" i="6" s="1"/>
  <c r="R10" i="6"/>
  <c r="R14" i="6"/>
  <c r="R24" i="6" s="1"/>
  <c r="S10" i="6"/>
  <c r="S14" i="6" s="1"/>
  <c r="S21" i="6" s="1"/>
  <c r="T10" i="6"/>
  <c r="T14" i="6"/>
  <c r="T24" i="6" s="1"/>
  <c r="U10" i="6"/>
  <c r="U14" i="6" s="1"/>
  <c r="V10" i="6"/>
  <c r="V14" i="6"/>
  <c r="V24" i="6" s="1"/>
  <c r="W10" i="6"/>
  <c r="W14" i="6" s="1"/>
  <c r="D10" i="6"/>
  <c r="D14" i="6"/>
  <c r="D24" i="6" s="1"/>
  <c r="X24" i="6"/>
  <c r="T21" i="6"/>
  <c r="N21" i="6"/>
  <c r="J21" i="6"/>
  <c r="Y14" i="6"/>
  <c r="Y24" i="6"/>
  <c r="Y21" i="6"/>
  <c r="I21" i="6" l="1"/>
  <c r="I24" i="6"/>
  <c r="K24" i="6"/>
  <c r="K21" i="6"/>
  <c r="M24" i="6"/>
  <c r="M21" i="6"/>
  <c r="Q21" i="6"/>
  <c r="Q24" i="6"/>
  <c r="U24" i="6"/>
  <c r="U21" i="6"/>
  <c r="W24" i="6"/>
  <c r="W21" i="6"/>
  <c r="O24" i="6"/>
  <c r="O21" i="6"/>
  <c r="G24" i="6"/>
  <c r="G21" i="6"/>
  <c r="H21" i="6"/>
  <c r="P24" i="6"/>
  <c r="L24" i="6"/>
  <c r="V21" i="6"/>
  <c r="R21" i="6"/>
  <c r="S24" i="6"/>
  <c r="Z21" i="6"/>
  <c r="Z24" i="6"/>
</calcChain>
</file>

<file path=xl/sharedStrings.xml><?xml version="1.0" encoding="utf-8"?>
<sst xmlns="http://schemas.openxmlformats.org/spreadsheetml/2006/main" count="357" uniqueCount="163">
  <si>
    <t>Единица</t>
  </si>
  <si>
    <t>млрд. международных долларов</t>
  </si>
  <si>
    <r>
      <t>млн. м</t>
    </r>
    <r>
      <rPr>
        <vertAlign val="superscript"/>
        <sz val="12"/>
        <rFont val="Calibri"/>
        <family val="2"/>
      </rPr>
      <t>3</t>
    </r>
  </si>
  <si>
    <r>
      <rPr>
        <sz val="12"/>
        <rFont val="Calibri"/>
        <family val="2"/>
        <charset val="204"/>
      </rPr>
      <t>млн. м</t>
    </r>
    <r>
      <rPr>
        <vertAlign val="superscript"/>
        <sz val="12"/>
        <rFont val="Calibri"/>
        <family val="2"/>
      </rPr>
      <t>3</t>
    </r>
  </si>
  <si>
    <r>
      <t xml:space="preserve"> млн. м</t>
    </r>
    <r>
      <rPr>
        <vertAlign val="superscript"/>
        <sz val="12"/>
        <rFont val="Calibri"/>
        <family val="2"/>
      </rPr>
      <t>3</t>
    </r>
  </si>
  <si>
    <r>
      <t>м</t>
    </r>
    <r>
      <rPr>
        <vertAlign val="superscript"/>
        <sz val="12"/>
        <rFont val="Calibri"/>
        <family val="2"/>
      </rPr>
      <t>3</t>
    </r>
    <r>
      <rPr>
        <sz val="12"/>
        <rFont val="Calibri"/>
        <family val="2"/>
        <charset val="204"/>
      </rPr>
      <t xml:space="preserve"> / 1000 международных долларов</t>
    </r>
  </si>
  <si>
    <t xml:space="preserve">        из которого на цели сельскохозяйственной ирригации</t>
  </si>
  <si>
    <t>Домашние хозяйства</t>
  </si>
  <si>
    <t>Обрабатывающая промышленность (ОКЭД 10-33)</t>
  </si>
  <si>
    <t>Предприятия электроэнергетики (ОКЭД 351)</t>
  </si>
  <si>
    <t xml:space="preserve">Другие виды экономической деятельности </t>
  </si>
  <si>
    <t xml:space="preserve">Общее водопотребление на единицу ВВП </t>
  </si>
  <si>
    <t>Временные ряды данных по показателям за период 2010-2015 гг., Таблица C-3. Водопотребление:</t>
  </si>
  <si>
    <t>Секция (подсекция) ОКРБ 005-2006</t>
  </si>
  <si>
    <t>Всего</t>
  </si>
  <si>
    <t>млн. м3</t>
  </si>
  <si>
    <t xml:space="preserve">по видам экономической деятельности по ОКРБ 005-2006 (сопоставим с NACE Rev. 1.1) </t>
  </si>
  <si>
    <t>Сельское хозяйство, охота и лесное хозяйство</t>
  </si>
  <si>
    <t>A</t>
  </si>
  <si>
    <t>Рыболовство, рыбоводство</t>
  </si>
  <si>
    <t>B</t>
  </si>
  <si>
    <t>Горнодобывающая промышленность</t>
  </si>
  <si>
    <t>С</t>
  </si>
  <si>
    <t>Обрабатывающая промышленность</t>
  </si>
  <si>
    <t>D</t>
  </si>
  <si>
    <t xml:space="preserve"> </t>
  </si>
  <si>
    <t>в том числе:</t>
  </si>
  <si>
    <t>производство продуктов питания, включая напитки, и табачных изделий</t>
  </si>
  <si>
    <t>DA</t>
  </si>
  <si>
    <t>текстильное и швейное производство</t>
  </si>
  <si>
    <t>DB</t>
  </si>
  <si>
    <t>производство кожи, изделий из кожи и производство обуви</t>
  </si>
  <si>
    <t>DC</t>
  </si>
  <si>
    <t>обработка древесины и производство изделий из дерева</t>
  </si>
  <si>
    <t>DD</t>
  </si>
  <si>
    <t>целлюлозно-бумажное производство. Издательская деятельность</t>
  </si>
  <si>
    <t>DE</t>
  </si>
  <si>
    <t>производство кокса, нефтепродуктов и ядерных материалов</t>
  </si>
  <si>
    <t>DF</t>
  </si>
  <si>
    <t>химическое производство</t>
  </si>
  <si>
    <t>DG</t>
  </si>
  <si>
    <t>производство резиновых и пластмассовых изделий</t>
  </si>
  <si>
    <t>DH</t>
  </si>
  <si>
    <t>производство прочих неметаллических минеральных продуктов</t>
  </si>
  <si>
    <t>DI</t>
  </si>
  <si>
    <t>металлургическое производство и производство готовых металлических изделий</t>
  </si>
  <si>
    <t>DJ</t>
  </si>
  <si>
    <t>производство машин и оборудования</t>
  </si>
  <si>
    <t>DK</t>
  </si>
  <si>
    <t>производство электрооборудования, электронного и оптического оборудования</t>
  </si>
  <si>
    <t>DL</t>
  </si>
  <si>
    <t>производство транспортных средств и оборудования</t>
  </si>
  <si>
    <t>DM</t>
  </si>
  <si>
    <t>прочие отрасли промышленности</t>
  </si>
  <si>
    <t>DN</t>
  </si>
  <si>
    <t>Производство и распределение электроэнергии, газа и воды</t>
  </si>
  <si>
    <t>E</t>
  </si>
  <si>
    <t>Строительство</t>
  </si>
  <si>
    <t>F</t>
  </si>
  <si>
    <t>Торговля; ремонт автомобилей, бытовых изделий и предметов личного пользования</t>
  </si>
  <si>
    <t>G</t>
  </si>
  <si>
    <t>Гостиницы и рестораны</t>
  </si>
  <si>
    <t>H</t>
  </si>
  <si>
    <t>Транспорт и связь</t>
  </si>
  <si>
    <t>I</t>
  </si>
  <si>
    <t>Финансовая деятельность</t>
  </si>
  <si>
    <t>J</t>
  </si>
  <si>
    <t>Операции с недвижимым имуществом, аренда и предоставление услуг потребителям</t>
  </si>
  <si>
    <t>K</t>
  </si>
  <si>
    <t>Государственное управление</t>
  </si>
  <si>
    <t>L</t>
  </si>
  <si>
    <t>Образование</t>
  </si>
  <si>
    <t>M</t>
  </si>
  <si>
    <t>Здравоохранение и социальные услуги</t>
  </si>
  <si>
    <t>N</t>
  </si>
  <si>
    <t>Предоставление коммунальных, социальных и персональных услуг</t>
  </si>
  <si>
    <t>O</t>
  </si>
  <si>
    <t>Секция (подсекция) ОКРБ 005-2011</t>
  </si>
  <si>
    <t>по видам экономической деятельности ОКРБ 005-2011 (сопоставим с NACE Rev. 2.0)</t>
  </si>
  <si>
    <t>Сельское, лесное и рыбное хозяйство</t>
  </si>
  <si>
    <t>C</t>
  </si>
  <si>
    <t>производство продуктов питания, напитков и табачных изделий</t>
  </si>
  <si>
    <t>CA</t>
  </si>
  <si>
    <t>производство текстильных изделий, одежды, изделий из кожи и меха</t>
  </si>
  <si>
    <t>CB</t>
  </si>
  <si>
    <t>производство изделий из дерева и бумаги; полиграфическая деятельность и тиражирование  записанных носителей информации</t>
  </si>
  <si>
    <t>CC</t>
  </si>
  <si>
    <t>производство кокса и продуктов нефтепереработки</t>
  </si>
  <si>
    <t>CD</t>
  </si>
  <si>
    <t>производство химических продуктов</t>
  </si>
  <si>
    <t>CE</t>
  </si>
  <si>
    <t>производство основных фармацевтических продуктов и фармацевтических препаратов</t>
  </si>
  <si>
    <t>CF</t>
  </si>
  <si>
    <t>производство резиновых и пластмассовых изделий, прочих неметаллических минеральных продуктов</t>
  </si>
  <si>
    <t>CG</t>
  </si>
  <si>
    <t>металлургическое производство. Производство готовых металлических изделий, кроме машин и оборудования</t>
  </si>
  <si>
    <t>CH</t>
  </si>
  <si>
    <t>производство вычислительной, электронной и оптической аппаратуры</t>
  </si>
  <si>
    <t>CI</t>
  </si>
  <si>
    <t>производство электрооборудования</t>
  </si>
  <si>
    <t>CJ</t>
  </si>
  <si>
    <t>производство машин и оборудования, не включенных в другие группировки</t>
  </si>
  <si>
    <t>CK</t>
  </si>
  <si>
    <t>CL</t>
  </si>
  <si>
    <t>производство прочих готовых изделий; ремонт, монтаж машин и оборудования</t>
  </si>
  <si>
    <t>CM</t>
  </si>
  <si>
    <t>Cнабжение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</si>
  <si>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</si>
  <si>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</si>
  <si>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</si>
  <si>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Услуги по временному проживанию и питанию</t>
  </si>
  <si>
    <t>Информация и связь</t>
  </si>
  <si>
    <t>Финансовая и страховая деятельность</t>
  </si>
  <si>
    <t>Операции с недвижимым имуществом</t>
  </si>
  <si>
    <t>Профессиональная, научная и техническая деятельность</t>
  </si>
  <si>
    <t>Деятельность в сфере административных и вспомогательных услуг</t>
  </si>
  <si>
    <t>P</t>
  </si>
  <si>
    <t>Q</t>
  </si>
  <si>
    <t>Творчество, спорт, развлечения и отдых</t>
  </si>
  <si>
    <t>R</t>
  </si>
  <si>
    <t>Предоставление прочих видов услуг</t>
  </si>
  <si>
    <t>S</t>
  </si>
  <si>
    <t>…</t>
  </si>
  <si>
    <t>Справочно:</t>
  </si>
  <si>
    <t>По данным Министерства природных ресурсов и охраны окружающей среды Республики Беларусь.</t>
  </si>
  <si>
    <t>из которого пользователями являлись:</t>
  </si>
  <si>
    <t>Беларусь</t>
  </si>
  <si>
    <t>Показатель:</t>
  </si>
  <si>
    <t>Краткое описание:</t>
  </si>
  <si>
    <t>Методология:</t>
  </si>
  <si>
    <r>
      <t xml:space="preserve">в период 2006-2015 гг. использовался </t>
    </r>
    <r>
      <rPr>
        <i/>
        <sz val="12"/>
        <color theme="1"/>
        <rFont val="Arial"/>
        <family val="2"/>
        <charset val="204"/>
      </rPr>
      <t>Общегосударственный классификатор Республики Беларусь ОКРБ 005-2006 "Виды экономической деятельности"</t>
    </r>
    <r>
      <rPr>
        <sz val="12"/>
        <color theme="1"/>
        <rFont val="Arial"/>
        <family val="2"/>
        <charset val="204"/>
      </rPr>
      <t xml:space="preserve"> (соответствует NACE Rev. 1.1);</t>
    </r>
  </si>
  <si>
    <t>Источник данных:</t>
  </si>
  <si>
    <t>Значимость показателя:</t>
  </si>
  <si>
    <t>C3 – Водопотребление</t>
  </si>
  <si>
    <r>
      <t xml:space="preserve">в период с 2016 г. - </t>
    </r>
    <r>
      <rPr>
        <i/>
        <sz val="12"/>
        <color theme="1"/>
        <rFont val="Arial"/>
        <family val="2"/>
        <charset val="204"/>
      </rPr>
      <t xml:space="preserve">Общегосударственный классификатор Республики Беларусь ОКРБ 005-2011 "Виды экономической деятельности" </t>
    </r>
    <r>
      <rPr>
        <sz val="12"/>
        <color theme="1"/>
        <rFont val="Arial"/>
        <family val="2"/>
        <charset val="204"/>
      </rPr>
      <t>(соответствует NACE Rev. 2.0).</t>
    </r>
  </si>
  <si>
    <t>11-а</t>
  </si>
  <si>
    <t>Показатели 1-9, 11-14: по данным Министерства природных ресурсов и охраны окружающей среды Республики Беларусь.</t>
  </si>
  <si>
    <t>Показатель 10: по данным Министерства жилищно-коммунального хозяйства Республики Беларусь (отпуск воды населению).</t>
  </si>
  <si>
    <t>Добыча (изъятие) вод из природных источников</t>
  </si>
  <si>
    <t>Потери вод при транспортировке</t>
  </si>
  <si>
    <t>Прочие потери, неучтенные расходы и воды не для использования</t>
  </si>
  <si>
    <t>Опресненные воды</t>
  </si>
  <si>
    <r>
      <rPr>
        <sz val="12"/>
        <color indexed="8"/>
        <rFont val="Calibri"/>
        <family val="2"/>
      </rPr>
      <t>Вторично</t>
    </r>
    <r>
      <rPr>
        <sz val="12"/>
        <rFont val="Calibri"/>
        <family val="2"/>
        <charset val="204"/>
      </rPr>
      <t xml:space="preserve"> используемые воды</t>
    </r>
  </si>
  <si>
    <t>Импорт вод</t>
  </si>
  <si>
    <t>Экспорт вод</t>
  </si>
  <si>
    <t>Общий  доступный объем пресных вод</t>
  </si>
  <si>
    <t>Общий объем использованных  пресных вод</t>
  </si>
  <si>
    <t>Использование пресных вод</t>
  </si>
  <si>
    <t>Использование пресных вод в расчете на ВВП</t>
  </si>
  <si>
    <t>общий объем добытых (изъятых) вод из природных источников; потери и неучтенные расходы вод, в том числе потери при транспортировке; объем водопотребления, в том числе по видам экономической деятельности; общий объем водопотребления на единицу ВВП</t>
  </si>
  <si>
    <r>
      <t xml:space="preserve"> </t>
    </r>
    <r>
      <rPr>
        <b/>
        <sz val="12"/>
        <color indexed="8"/>
        <rFont val="Calibri"/>
        <family val="2"/>
      </rPr>
      <t>Доступный</t>
    </r>
    <r>
      <rPr>
        <b/>
        <sz val="12"/>
        <rFont val="Calibri"/>
        <family val="2"/>
        <charset val="204"/>
      </rPr>
      <t xml:space="preserve"> объем пресных вод</t>
    </r>
  </si>
  <si>
    <t>Информация в разрезе пользователей вод до 2006 года представлена на основании данных о целях водопользования.</t>
  </si>
  <si>
    <t>показатель позволяет определить количество используемых вод, а также давление, оказываемое на окружающую среду в связи с потреблением водных ресурсов.</t>
  </si>
  <si>
    <t>общий объем использованных вод – объем вод, добытых (изъятых) из природных источников или полученных из системы водоснабжения других водопользователей, используемый для удовлетворения различных нужд организации. В объем использования вод не включаются расход вод в системах оборотного и повторного (последовательного) водоснабжения, транзитные воды, а также повторно используемые сточные и дренажные воды</t>
  </si>
  <si>
    <t>при формировании официальной статистической информации по статистике водных ресурсов в разрезе видов экономической деятельности:</t>
  </si>
  <si>
    <t>Использование вод домашними хозяйствами: административные данные об отпуске воды населению; ответственным за формирование информации является Министерство жилищно-коммунального хозяйства Республики Беларусь</t>
  </si>
  <si>
    <t xml:space="preserve">Сельское, лесное и рыбное хозяйство (ОКЭД 01-03) </t>
  </si>
  <si>
    <t>Добыча (изъятие) и использование вод: официальная статистическая информация по данным формы государственной статистической отчетности 1-вода (Минприроды) «Отчет об использовании вод»; ответственным за формирование информации является Министерство природных ресурсов и охраны окружающей среды Республики Беларусь</t>
  </si>
  <si>
    <r>
      <t xml:space="preserve">Временные ряды данных по показателям за период 1990-2024 гг., Таблица C-3 Водопотребление: </t>
    </r>
    <r>
      <rPr>
        <i/>
        <sz val="14"/>
        <rFont val="Calibri"/>
        <family val="2"/>
        <charset val="204"/>
        <scheme val="minor"/>
      </rPr>
      <t>Беларусь</t>
    </r>
  </si>
  <si>
    <t>на 18.07.2025</t>
  </si>
  <si>
    <t>ВВП по ППС в сопоставимых ценах (2021) по данным Всемирного банка на 01.07.2025</t>
  </si>
  <si>
    <t>Временные ряды данных по показателям за 2016-2024 гг., Таблица C-3. Водопотребление:</t>
  </si>
  <si>
    <t>за 1990-2024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</si>
</sst>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"/>
    <numFmt numFmtId="165" formatCode="0.000"/>
    <numFmt numFmtId="166" formatCode="#,##0.0"/>
    <numFmt numFmtId="167" formatCode="#,##0.0_ ;\-#,##0.0\ "/>
  </numFmts>
  <fonts count="28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charset val="204"/>
    </font>
    <font>
      <i/>
      <sz val="12"/>
      <name val="Calibri"/>
      <family val="2"/>
    </font>
    <font>
      <b/>
      <sz val="12"/>
      <name val="Calibri"/>
      <family val="2"/>
      <charset val="204"/>
    </font>
    <font>
      <vertAlign val="superscript"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name val="Calibri"/>
      <family val="2"/>
    </font>
    <font>
      <i/>
      <sz val="14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name val="Calibri"/>
      <family val="2"/>
      <charset val="204"/>
    </font>
    <font>
      <sz val="11"/>
      <name val="Calibri"/>
      <family val="2"/>
      <charset val="204"/>
    </font>
    <font>
      <i/>
      <sz val="14"/>
      <name val="Calibri"/>
      <family val="2"/>
      <charset val="204"/>
    </font>
    <font>
      <sz val="12"/>
      <name val="Calibri"/>
      <family val="2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4" fillId="0" borderId="0" applyFont="0" applyFill="0" applyBorder="0" applyAlignment="0" applyProtection="0"/>
  </cellStyleXfs>
  <cellXfs count="137">
    <xf numFmtId="0" fontId="0" fillId="0" borderId="0" xfId="0"/>
    <xf numFmtId="0" fontId="0" fillId="3" borderId="0" xfId="0" applyFont="1" applyFill="1"/>
    <xf numFmtId="0" fontId="17" fillId="3" borderId="0" xfId="0" applyFont="1" applyFill="1" applyAlignment="1">
      <alignment horizontal="left"/>
    </xf>
    <xf numFmtId="0" fontId="0" fillId="3" borderId="0" xfId="0" applyFont="1" applyFill="1" applyAlignment="1">
      <alignment horizontal="left"/>
    </xf>
    <xf numFmtId="0" fontId="0" fillId="3" borderId="0" xfId="0" applyFont="1" applyFill="1"/>
    <xf numFmtId="0" fontId="0" fillId="0" borderId="1" xfId="0" applyBorder="1"/>
    <xf numFmtId="0" fontId="0" fillId="3" borderId="0" xfId="0" applyFont="1" applyFill="1"/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3" fillId="3" borderId="0" xfId="0" applyFont="1" applyFill="1"/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9" fillId="2" borderId="6" xfId="0" applyFont="1" applyFill="1" applyBorder="1" applyAlignment="1"/>
    <xf numFmtId="0" fontId="0" fillId="2" borderId="6" xfId="0" applyFont="1" applyFill="1" applyBorder="1" applyAlignment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wrapText="1"/>
    </xf>
    <xf numFmtId="0" fontId="16" fillId="4" borderId="1" xfId="0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164" fontId="16" fillId="0" borderId="0" xfId="0" applyNumberFormat="1" applyFont="1"/>
    <xf numFmtId="0" fontId="21" fillId="5" borderId="1" xfId="0" applyFont="1" applyFill="1" applyBorder="1" applyAlignment="1">
      <alignment vertical="top" wrapText="1"/>
    </xf>
    <xf numFmtId="0" fontId="21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164" fontId="16" fillId="5" borderId="1" xfId="0" applyNumberFormat="1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left" vertical="top" wrapText="1" indent="1"/>
    </xf>
    <xf numFmtId="0" fontId="21" fillId="6" borderId="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/>
    </xf>
    <xf numFmtId="164" fontId="16" fillId="6" borderId="3" xfId="0" applyNumberFormat="1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left" vertical="top" wrapText="1" indent="1"/>
    </xf>
    <xf numFmtId="0" fontId="21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left" wrapText="1" indent="1"/>
    </xf>
    <xf numFmtId="0" fontId="21" fillId="5" borderId="1" xfId="0" applyFont="1" applyFill="1" applyBorder="1" applyAlignment="1">
      <alignment wrapText="1"/>
    </xf>
    <xf numFmtId="164" fontId="16" fillId="6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10" fillId="5" borderId="4" xfId="0" applyFont="1" applyFill="1" applyBorder="1" applyAlignment="1">
      <alignment horizontal="center" vertical="center" wrapText="1"/>
    </xf>
    <xf numFmtId="164" fontId="10" fillId="5" borderId="4" xfId="0" applyNumberFormat="1" applyFont="1" applyFill="1" applyBorder="1" applyAlignment="1">
      <alignment horizontal="center" vertical="center" wrapText="1"/>
    </xf>
    <xf numFmtId="164" fontId="10" fillId="5" borderId="7" xfId="0" applyNumberFormat="1" applyFont="1" applyFill="1" applyBorder="1" applyAlignment="1">
      <alignment horizontal="center" vertical="center" wrapText="1"/>
    </xf>
    <xf numFmtId="164" fontId="10" fillId="5" borderId="3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" fontId="10" fillId="5" borderId="3" xfId="0" applyNumberFormat="1" applyFont="1" applyFill="1" applyBorder="1" applyAlignment="1">
      <alignment horizontal="center" vertical="center" wrapText="1"/>
    </xf>
    <xf numFmtId="164" fontId="4" fillId="7" borderId="4" xfId="0" applyNumberFormat="1" applyFont="1" applyFill="1" applyBorder="1" applyAlignment="1">
      <alignment horizontal="center" vertical="center" wrapText="1"/>
    </xf>
    <xf numFmtId="164" fontId="15" fillId="5" borderId="3" xfId="0" applyNumberFormat="1" applyFont="1" applyFill="1" applyBorder="1" applyAlignment="1">
      <alignment horizontal="center" vertical="center" wrapText="1"/>
    </xf>
    <xf numFmtId="164" fontId="15" fillId="5" borderId="4" xfId="0" applyNumberFormat="1" applyFont="1" applyFill="1" applyBorder="1" applyAlignment="1">
      <alignment horizontal="center" vertical="center" wrapText="1"/>
    </xf>
    <xf numFmtId="164" fontId="10" fillId="5" borderId="6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164" fontId="10" fillId="5" borderId="2" xfId="0" applyNumberFormat="1" applyFont="1" applyFill="1" applyBorder="1" applyAlignment="1">
      <alignment horizontal="center" vertical="center" wrapText="1"/>
    </xf>
    <xf numFmtId="164" fontId="10" fillId="5" borderId="5" xfId="0" applyNumberFormat="1" applyFont="1" applyFill="1" applyBorder="1" applyAlignment="1">
      <alignment horizontal="center" vertical="center" wrapText="1"/>
    </xf>
    <xf numFmtId="164" fontId="15" fillId="5" borderId="5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164" fontId="7" fillId="5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3" borderId="0" xfId="0" applyFont="1" applyFill="1" applyAlignment="1">
      <alignment horizontal="left"/>
    </xf>
    <xf numFmtId="0" fontId="20" fillId="3" borderId="0" xfId="0" applyFont="1" applyFill="1" applyAlignment="1">
      <alignment horizontal="left"/>
    </xf>
    <xf numFmtId="0" fontId="16" fillId="0" borderId="3" xfId="0" applyFont="1" applyBorder="1" applyAlignment="1">
      <alignment horizontal="center" vertical="center"/>
    </xf>
    <xf numFmtId="0" fontId="21" fillId="5" borderId="3" xfId="0" applyFont="1" applyFill="1" applyBorder="1" applyAlignment="1">
      <alignment vertical="top" wrapText="1"/>
    </xf>
    <xf numFmtId="0" fontId="21" fillId="5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/>
    </xf>
    <xf numFmtId="164" fontId="16" fillId="5" borderId="3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/>
    <xf numFmtId="164" fontId="2" fillId="5" borderId="4" xfId="0" applyNumberFormat="1" applyFont="1" applyFill="1" applyBorder="1" applyAlignment="1">
      <alignment horizontal="center" vertical="center" wrapText="1"/>
    </xf>
    <xf numFmtId="164" fontId="7" fillId="5" borderId="3" xfId="0" applyNumberFormat="1" applyFont="1" applyFill="1" applyBorder="1" applyAlignment="1">
      <alignment horizontal="center" vertical="center" wrapText="1"/>
    </xf>
    <xf numFmtId="164" fontId="16" fillId="3" borderId="0" xfId="0" applyNumberFormat="1" applyFont="1" applyFill="1" applyAlignment="1">
      <alignment wrapText="1"/>
    </xf>
    <xf numFmtId="166" fontId="10" fillId="5" borderId="4" xfId="0" applyNumberFormat="1" applyFont="1" applyFill="1" applyBorder="1" applyAlignment="1">
      <alignment horizontal="center" vertical="center" wrapText="1"/>
    </xf>
    <xf numFmtId="166" fontId="10" fillId="5" borderId="7" xfId="0" applyNumberFormat="1" applyFont="1" applyFill="1" applyBorder="1" applyAlignment="1">
      <alignment horizontal="center" vertical="center" wrapText="1"/>
    </xf>
    <xf numFmtId="166" fontId="10" fillId="5" borderId="3" xfId="0" applyNumberFormat="1" applyFont="1" applyFill="1" applyBorder="1" applyAlignment="1">
      <alignment horizontal="center" vertical="center" wrapText="1"/>
    </xf>
    <xf numFmtId="166" fontId="16" fillId="4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 indent="2"/>
    </xf>
    <xf numFmtId="0" fontId="26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6" fillId="0" borderId="0" xfId="0" applyFont="1" applyAlignment="1">
      <alignment horizontal="justify" vertical="center"/>
    </xf>
    <xf numFmtId="164" fontId="2" fillId="5" borderId="8" xfId="0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66" fontId="4" fillId="7" borderId="11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0" fontId="10" fillId="5" borderId="11" xfId="0" applyFont="1" applyFill="1" applyBorder="1" applyAlignment="1">
      <alignment horizontal="center" vertical="center" wrapText="1"/>
    </xf>
    <xf numFmtId="164" fontId="10" fillId="5" borderId="11" xfId="0" applyNumberFormat="1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vertical="top" wrapText="1"/>
    </xf>
    <xf numFmtId="0" fontId="21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164" fontId="16" fillId="5" borderId="10" xfId="0" applyNumberFormat="1" applyFont="1" applyFill="1" applyBorder="1" applyAlignment="1">
      <alignment horizontal="center" vertical="center"/>
    </xf>
    <xf numFmtId="0" fontId="8" fillId="0" borderId="0" xfId="0" applyFont="1" applyFill="1" applyAlignment="1"/>
    <xf numFmtId="0" fontId="14" fillId="0" borderId="0" xfId="0" applyFont="1" applyFill="1" applyAlignment="1"/>
    <xf numFmtId="0" fontId="15" fillId="3" borderId="3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164" fontId="0" fillId="0" borderId="0" xfId="0" applyNumberFormat="1"/>
    <xf numFmtId="0" fontId="4" fillId="3" borderId="13" xfId="0" applyFont="1" applyFill="1" applyBorder="1" applyAlignment="1">
      <alignment horizontal="left" vertical="center" wrapText="1"/>
    </xf>
    <xf numFmtId="167" fontId="4" fillId="7" borderId="11" xfId="1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/>
    </xf>
    <xf numFmtId="0" fontId="18" fillId="3" borderId="6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14" fontId="19" fillId="0" borderId="6" xfId="0" applyNumberFormat="1" applyFont="1" applyBorder="1" applyAlignment="1">
      <alignment horizontal="right"/>
    </xf>
    <xf numFmtId="0" fontId="9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8" fillId="0" borderId="6" xfId="0" applyFont="1" applyFill="1" applyBorder="1" applyAlignment="1">
      <alignment horizontal="right"/>
    </xf>
    <xf numFmtId="0" fontId="19" fillId="8" borderId="5" xfId="0" applyFont="1" applyFill="1" applyBorder="1" applyAlignment="1">
      <alignment horizontal="center" vertical="top" wrapText="1"/>
    </xf>
    <xf numFmtId="0" fontId="19" fillId="8" borderId="9" xfId="0" applyFont="1" applyFill="1" applyBorder="1" applyAlignment="1">
      <alignment horizontal="center" vertical="top" wrapText="1"/>
    </xf>
    <xf numFmtId="0" fontId="19" fillId="8" borderId="2" xfId="0" applyFont="1" applyFill="1" applyBorder="1" applyAlignment="1">
      <alignment horizontal="center" vertical="top" wrapText="1"/>
    </xf>
    <xf numFmtId="0" fontId="25" fillId="5" borderId="0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wrapText="1" indent="2"/>
    </xf>
    <xf numFmtId="0" fontId="26" fillId="0" borderId="0" xfId="0" applyFont="1" applyAlignment="1">
      <alignment horizontal="left" vertical="center" wrapText="1" indent="2"/>
    </xf>
  </cellXfs>
  <cellStyles count="2">
    <cellStyle name="Обычный" xfId="0" builtinId="0"/>
    <cellStyle name="Финансовый" xfId="1" builtinId="3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5" name="Tabulka5" displayName="Tabulka5" ref="A16:A25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"/>
  <sheetViews>
    <sheetView tabSelected="1" view="pageBreakPreview" zoomScale="60" zoomScaleNormal="80" workbookViewId="0">
      <pane xSplit="3" ySplit="4" topLeftCell="F8" activePane="bottomRight" state="frozen"/>
      <selection pane="topRight" activeCell="D1" sqref="D1"/>
      <selection pane="bottomLeft" activeCell="A5" sqref="A5"/>
      <selection pane="bottomRight" activeCell="Z19" sqref="Z19"/>
    </sheetView>
  </sheetViews>
  <sheetFormatPr defaultColWidth="11.42578125" defaultRowHeight="15" x14ac:dyDescent="0.25"/>
  <cols>
    <col min="1" max="1" width="5.7109375" style="4" customWidth="1"/>
    <col min="2" max="2" width="29" style="3" customWidth="1"/>
    <col min="3" max="3" width="14" style="1" customWidth="1"/>
    <col min="4" max="5" width="9.7109375" style="1" hidden="1" customWidth="1"/>
    <col min="6" max="16" width="9.7109375" style="1" customWidth="1"/>
    <col min="17" max="17" width="9.7109375" style="6" customWidth="1"/>
    <col min="18" max="26" width="9.7109375" style="1" customWidth="1"/>
    <col min="27" max="27" width="9.7109375" style="6" customWidth="1"/>
    <col min="28" max="28" width="12.28515625" style="1" customWidth="1"/>
    <col min="29" max="29" width="11.28515625" style="1" customWidth="1"/>
    <col min="30" max="30" width="11.85546875" style="6" customWidth="1"/>
    <col min="31" max="16384" width="11.42578125" style="1"/>
  </cols>
  <sheetData>
    <row r="1" spans="1:43" ht="18.75" x14ac:dyDescent="0.3">
      <c r="B1" s="114" t="s">
        <v>158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</row>
    <row r="2" spans="1:43" ht="15.75" thickBot="1" x14ac:dyDescent="0.3">
      <c r="B2" s="2"/>
      <c r="W2" s="115" t="s">
        <v>159</v>
      </c>
      <c r="X2" s="115"/>
      <c r="Y2" s="115"/>
      <c r="Z2" s="115"/>
      <c r="AA2" s="115"/>
      <c r="AB2" s="115"/>
      <c r="AC2" s="115"/>
      <c r="AD2" s="115"/>
    </row>
    <row r="3" spans="1:43" ht="16.5" thickBot="1" x14ac:dyDescent="0.3">
      <c r="A3" s="5"/>
      <c r="B3" s="106"/>
      <c r="C3" s="107" t="s">
        <v>0</v>
      </c>
      <c r="D3" s="108">
        <v>1990</v>
      </c>
      <c r="E3" s="108">
        <v>1995</v>
      </c>
      <c r="F3" s="108">
        <v>2000</v>
      </c>
      <c r="G3" s="108">
        <v>2001</v>
      </c>
      <c r="H3" s="108">
        <v>2002</v>
      </c>
      <c r="I3" s="109">
        <v>2003</v>
      </c>
      <c r="J3" s="109">
        <v>2004</v>
      </c>
      <c r="K3" s="109">
        <v>2005</v>
      </c>
      <c r="L3" s="109">
        <v>2006</v>
      </c>
      <c r="M3" s="109">
        <v>2007</v>
      </c>
      <c r="N3" s="109">
        <v>2008</v>
      </c>
      <c r="O3" s="109">
        <v>2009</v>
      </c>
      <c r="P3" s="109">
        <v>2010</v>
      </c>
      <c r="Q3" s="109">
        <v>2011</v>
      </c>
      <c r="R3" s="110">
        <v>2012</v>
      </c>
      <c r="S3" s="110">
        <v>2013</v>
      </c>
      <c r="T3" s="109">
        <v>2014</v>
      </c>
      <c r="U3" s="109">
        <v>2015</v>
      </c>
      <c r="V3" s="109">
        <v>2016</v>
      </c>
      <c r="W3" s="110">
        <v>2017</v>
      </c>
      <c r="X3" s="110">
        <v>2018</v>
      </c>
      <c r="Y3" s="110">
        <v>2019</v>
      </c>
      <c r="Z3" s="110">
        <v>2020</v>
      </c>
      <c r="AA3" s="110">
        <v>2021</v>
      </c>
      <c r="AB3" s="110">
        <v>2022</v>
      </c>
      <c r="AC3" s="110">
        <v>2023</v>
      </c>
      <c r="AD3" s="110">
        <v>2024</v>
      </c>
    </row>
    <row r="4" spans="1:43" s="6" customFormat="1" ht="16.5" customHeight="1" thickBot="1" x14ac:dyDescent="0.3">
      <c r="A4" s="59"/>
      <c r="B4" s="111" t="s">
        <v>150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3"/>
    </row>
    <row r="5" spans="1:43" s="6" customFormat="1" ht="32.25" thickBot="1" x14ac:dyDescent="0.3">
      <c r="A5" s="60">
        <v>1</v>
      </c>
      <c r="B5" s="7" t="s">
        <v>138</v>
      </c>
      <c r="C5" s="8" t="s">
        <v>2</v>
      </c>
      <c r="D5" s="76">
        <v>2883</v>
      </c>
      <c r="E5" s="76">
        <v>2112</v>
      </c>
      <c r="F5" s="76">
        <v>1882.413</v>
      </c>
      <c r="G5" s="76">
        <v>1885.473</v>
      </c>
      <c r="H5" s="76">
        <v>1866.9959999999999</v>
      </c>
      <c r="I5" s="77">
        <v>1834.9090000000001</v>
      </c>
      <c r="J5" s="77">
        <v>1790.9393</v>
      </c>
      <c r="K5" s="77">
        <v>1773.1590999999999</v>
      </c>
      <c r="L5" s="77">
        <v>1730.1522</v>
      </c>
      <c r="M5" s="77">
        <v>1698.0963000000002</v>
      </c>
      <c r="N5" s="77">
        <v>1637.8567</v>
      </c>
      <c r="O5" s="77">
        <v>1572.4971</v>
      </c>
      <c r="P5" s="77">
        <v>1598.1366</v>
      </c>
      <c r="Q5" s="77">
        <v>1638.1360300000001</v>
      </c>
      <c r="R5" s="78">
        <v>1641.6309799999999</v>
      </c>
      <c r="S5" s="78">
        <v>1570.6226799999999</v>
      </c>
      <c r="T5" s="78">
        <v>1570.6620800000001</v>
      </c>
      <c r="U5" s="78">
        <v>1447.50747</v>
      </c>
      <c r="V5" s="78">
        <v>1450.78</v>
      </c>
      <c r="W5" s="78">
        <v>1397.471</v>
      </c>
      <c r="X5" s="78">
        <v>1390.229</v>
      </c>
      <c r="Y5" s="78">
        <v>1357.991</v>
      </c>
      <c r="Z5" s="78">
        <v>1328.5519999999999</v>
      </c>
      <c r="AA5" s="78">
        <v>1425.1089999999999</v>
      </c>
      <c r="AB5" s="78">
        <v>1414.085</v>
      </c>
      <c r="AC5" s="78">
        <v>1435.3520000000001</v>
      </c>
      <c r="AD5" s="78">
        <v>1460.338</v>
      </c>
    </row>
    <row r="6" spans="1:43" s="6" customFormat="1" ht="18.75" thickBot="1" x14ac:dyDescent="0.3">
      <c r="A6" s="61">
        <v>2</v>
      </c>
      <c r="B6" s="7" t="s">
        <v>141</v>
      </c>
      <c r="C6" s="8" t="s">
        <v>2</v>
      </c>
      <c r="D6" s="42">
        <v>0</v>
      </c>
      <c r="E6" s="42">
        <v>0</v>
      </c>
      <c r="F6" s="42">
        <v>0</v>
      </c>
      <c r="G6" s="42">
        <v>0</v>
      </c>
      <c r="H6" s="42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v>0</v>
      </c>
      <c r="P6" s="46">
        <v>0</v>
      </c>
      <c r="Q6" s="46">
        <v>0</v>
      </c>
      <c r="R6" s="47">
        <v>0</v>
      </c>
      <c r="S6" s="47">
        <v>0</v>
      </c>
      <c r="T6" s="47">
        <v>0</v>
      </c>
      <c r="U6" s="47">
        <v>0</v>
      </c>
      <c r="V6" s="47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8">
        <v>0</v>
      </c>
      <c r="AC6" s="48">
        <v>0</v>
      </c>
      <c r="AD6" s="48">
        <v>0</v>
      </c>
    </row>
    <row r="7" spans="1:43" s="6" customFormat="1" ht="32.25" thickBot="1" x14ac:dyDescent="0.3">
      <c r="A7" s="60">
        <v>3</v>
      </c>
      <c r="B7" s="101" t="s">
        <v>142</v>
      </c>
      <c r="C7" s="8" t="s">
        <v>2</v>
      </c>
      <c r="D7" s="42" t="s">
        <v>122</v>
      </c>
      <c r="E7" s="42" t="s">
        <v>122</v>
      </c>
      <c r="F7" s="42" t="s">
        <v>122</v>
      </c>
      <c r="G7" s="42" t="s">
        <v>122</v>
      </c>
      <c r="H7" s="42" t="s">
        <v>122</v>
      </c>
      <c r="I7" s="42" t="s">
        <v>122</v>
      </c>
      <c r="J7" s="42" t="s">
        <v>122</v>
      </c>
      <c r="K7" s="42" t="s">
        <v>122</v>
      </c>
      <c r="L7" s="42" t="s">
        <v>122</v>
      </c>
      <c r="M7" s="42" t="s">
        <v>122</v>
      </c>
      <c r="N7" s="42" t="s">
        <v>122</v>
      </c>
      <c r="O7" s="42" t="s">
        <v>122</v>
      </c>
      <c r="P7" s="42" t="s">
        <v>122</v>
      </c>
      <c r="Q7" s="42" t="s">
        <v>122</v>
      </c>
      <c r="R7" s="42" t="s">
        <v>122</v>
      </c>
      <c r="S7" s="42" t="s">
        <v>122</v>
      </c>
      <c r="T7" s="42" t="s">
        <v>122</v>
      </c>
      <c r="U7" s="42" t="s">
        <v>122</v>
      </c>
      <c r="V7" s="42" t="s">
        <v>122</v>
      </c>
      <c r="W7" s="42" t="s">
        <v>122</v>
      </c>
      <c r="X7" s="42" t="s">
        <v>122</v>
      </c>
      <c r="Y7" s="42" t="s">
        <v>122</v>
      </c>
      <c r="Z7" s="42" t="s">
        <v>122</v>
      </c>
      <c r="AA7" s="42" t="s">
        <v>122</v>
      </c>
      <c r="AB7" s="42" t="s">
        <v>122</v>
      </c>
      <c r="AC7" s="42" t="s">
        <v>122</v>
      </c>
      <c r="AD7" s="42" t="s">
        <v>122</v>
      </c>
    </row>
    <row r="8" spans="1:43" s="6" customFormat="1" ht="18.75" thickBot="1" x14ac:dyDescent="0.3">
      <c r="A8" s="61">
        <v>4</v>
      </c>
      <c r="B8" s="7" t="s">
        <v>143</v>
      </c>
      <c r="C8" s="8" t="s">
        <v>2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7">
        <v>0</v>
      </c>
      <c r="S8" s="47">
        <v>0</v>
      </c>
      <c r="T8" s="47">
        <v>0</v>
      </c>
      <c r="U8" s="47">
        <v>0</v>
      </c>
      <c r="V8" s="47">
        <v>0</v>
      </c>
      <c r="W8" s="48">
        <v>0</v>
      </c>
      <c r="X8" s="48">
        <v>0</v>
      </c>
      <c r="Y8" s="48">
        <v>0</v>
      </c>
      <c r="Z8" s="48">
        <v>0</v>
      </c>
      <c r="AA8" s="48">
        <v>0</v>
      </c>
      <c r="AB8" s="48">
        <v>0</v>
      </c>
      <c r="AC8" s="48">
        <v>0</v>
      </c>
      <c r="AD8" s="48">
        <v>0</v>
      </c>
    </row>
    <row r="9" spans="1:43" s="6" customFormat="1" ht="18.75" thickBot="1" x14ac:dyDescent="0.3">
      <c r="A9" s="60">
        <v>5</v>
      </c>
      <c r="B9" s="7" t="s">
        <v>144</v>
      </c>
      <c r="C9" s="8" t="s">
        <v>2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7">
        <v>0</v>
      </c>
      <c r="S9" s="47">
        <v>0</v>
      </c>
      <c r="T9" s="47">
        <v>0</v>
      </c>
      <c r="U9" s="47">
        <v>0</v>
      </c>
      <c r="V9" s="47">
        <v>0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</row>
    <row r="10" spans="1:43" s="6" customFormat="1" ht="32.25" thickBot="1" x14ac:dyDescent="0.3">
      <c r="A10" s="61">
        <v>6</v>
      </c>
      <c r="B10" s="104" t="s">
        <v>145</v>
      </c>
      <c r="C10" s="90" t="s">
        <v>2</v>
      </c>
      <c r="D10" s="105">
        <f>IF(D5="","n/a", D5+D6+D8-D9)</f>
        <v>2883</v>
      </c>
      <c r="E10" s="105">
        <f t="shared" ref="E10:W10" si="0">IF(E5="","n/a", E5+E6+E8-E9)</f>
        <v>2112</v>
      </c>
      <c r="F10" s="105">
        <f t="shared" si="0"/>
        <v>1882.413</v>
      </c>
      <c r="G10" s="105">
        <f t="shared" si="0"/>
        <v>1885.473</v>
      </c>
      <c r="H10" s="105">
        <f t="shared" si="0"/>
        <v>1866.9959999999999</v>
      </c>
      <c r="I10" s="105">
        <f t="shared" si="0"/>
        <v>1834.9090000000001</v>
      </c>
      <c r="J10" s="105">
        <f t="shared" si="0"/>
        <v>1790.9393</v>
      </c>
      <c r="K10" s="105">
        <f t="shared" si="0"/>
        <v>1773.1590999999999</v>
      </c>
      <c r="L10" s="105">
        <f t="shared" si="0"/>
        <v>1730.1522</v>
      </c>
      <c r="M10" s="105">
        <f t="shared" si="0"/>
        <v>1698.0963000000002</v>
      </c>
      <c r="N10" s="105">
        <f t="shared" si="0"/>
        <v>1637.8567</v>
      </c>
      <c r="O10" s="105">
        <f t="shared" si="0"/>
        <v>1572.4971</v>
      </c>
      <c r="P10" s="105">
        <f t="shared" si="0"/>
        <v>1598.1366</v>
      </c>
      <c r="Q10" s="105">
        <f t="shared" si="0"/>
        <v>1638.1360300000001</v>
      </c>
      <c r="R10" s="105">
        <f t="shared" si="0"/>
        <v>1641.6309799999999</v>
      </c>
      <c r="S10" s="105">
        <f t="shared" si="0"/>
        <v>1570.6226799999999</v>
      </c>
      <c r="T10" s="105">
        <f t="shared" si="0"/>
        <v>1570.6620800000001</v>
      </c>
      <c r="U10" s="105">
        <f t="shared" si="0"/>
        <v>1447.50747</v>
      </c>
      <c r="V10" s="105">
        <f t="shared" si="0"/>
        <v>1450.78</v>
      </c>
      <c r="W10" s="105">
        <f t="shared" si="0"/>
        <v>1397.471</v>
      </c>
      <c r="X10" s="105">
        <f t="shared" ref="X10:Y10" si="1">IF(X5="","n/a", X5+X6+X8-X9)</f>
        <v>1390.229</v>
      </c>
      <c r="Y10" s="105">
        <f t="shared" si="1"/>
        <v>1357.991</v>
      </c>
      <c r="Z10" s="105">
        <f t="shared" ref="Z10:AB10" si="2">IF(Z5="","n/a", Z5+Z6+Z8-Z9)</f>
        <v>1328.5519999999999</v>
      </c>
      <c r="AA10" s="105">
        <f t="shared" si="2"/>
        <v>1425.1089999999999</v>
      </c>
      <c r="AB10" s="105">
        <f t="shared" si="2"/>
        <v>1414.085</v>
      </c>
      <c r="AC10" s="105">
        <f>IF(AC5="","n/a", AC5+AC6+AC8-AC9)</f>
        <v>1435.3520000000001</v>
      </c>
      <c r="AD10" s="105">
        <f>IF(AD5="","n/a", AD5+AD6+AD8-AD9)</f>
        <v>1460.338</v>
      </c>
    </row>
    <row r="11" spans="1:43" s="6" customFormat="1" ht="16.5" customHeight="1" thickBot="1" x14ac:dyDescent="0.3">
      <c r="A11" s="60"/>
      <c r="B11" s="111" t="s">
        <v>147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3"/>
    </row>
    <row r="12" spans="1:43" s="6" customFormat="1" ht="32.25" thickBot="1" x14ac:dyDescent="0.3">
      <c r="A12" s="61">
        <v>7</v>
      </c>
      <c r="B12" s="7" t="s">
        <v>139</v>
      </c>
      <c r="C12" s="8" t="s">
        <v>2</v>
      </c>
      <c r="D12" s="43">
        <v>83</v>
      </c>
      <c r="E12" s="43">
        <v>91</v>
      </c>
      <c r="F12" s="43">
        <v>117</v>
      </c>
      <c r="G12" s="43">
        <v>113</v>
      </c>
      <c r="H12" s="43">
        <v>117</v>
      </c>
      <c r="I12" s="86">
        <v>116</v>
      </c>
      <c r="J12" s="86">
        <v>107.13</v>
      </c>
      <c r="K12" s="87">
        <v>100.65</v>
      </c>
      <c r="L12" s="87">
        <v>107.8</v>
      </c>
      <c r="M12" s="87">
        <v>109.8</v>
      </c>
      <c r="N12" s="87">
        <v>130.82</v>
      </c>
      <c r="O12" s="87">
        <v>83.92</v>
      </c>
      <c r="P12" s="87">
        <v>101.71</v>
      </c>
      <c r="Q12" s="87">
        <v>84.09</v>
      </c>
      <c r="R12" s="50">
        <v>84.41</v>
      </c>
      <c r="S12" s="51">
        <v>82.68</v>
      </c>
      <c r="T12" s="51">
        <v>81.819999999999993</v>
      </c>
      <c r="U12" s="51">
        <v>78.11</v>
      </c>
      <c r="V12" s="51">
        <v>67.632999999999996</v>
      </c>
      <c r="W12" s="43">
        <v>57.863999999999997</v>
      </c>
      <c r="X12" s="43">
        <v>57.573999999999998</v>
      </c>
      <c r="Y12" s="43">
        <v>41.518000000000001</v>
      </c>
      <c r="Z12" s="43">
        <v>44.752000000000002</v>
      </c>
      <c r="AA12" s="43">
        <v>43.823999999999998</v>
      </c>
      <c r="AB12" s="43">
        <v>45.59</v>
      </c>
      <c r="AC12" s="43">
        <v>45.325000000000003</v>
      </c>
      <c r="AD12" s="43">
        <v>46.505000000000003</v>
      </c>
    </row>
    <row r="13" spans="1:43" s="6" customFormat="1" ht="48" customHeight="1" thickBot="1" x14ac:dyDescent="0.3">
      <c r="A13" s="62">
        <v>8</v>
      </c>
      <c r="B13" s="7" t="s">
        <v>140</v>
      </c>
      <c r="C13" s="8" t="s">
        <v>2</v>
      </c>
      <c r="D13" s="43">
        <v>10</v>
      </c>
      <c r="E13" s="43">
        <v>143</v>
      </c>
      <c r="F13" s="43">
        <v>65.413000000000011</v>
      </c>
      <c r="G13" s="43">
        <v>67.472999999999956</v>
      </c>
      <c r="H13" s="52">
        <v>57.995999999999867</v>
      </c>
      <c r="I13" s="88">
        <v>51.909000000000106</v>
      </c>
      <c r="J13" s="89">
        <v>37.809300000000007</v>
      </c>
      <c r="K13" s="89">
        <v>72.159099999999938</v>
      </c>
      <c r="L13" s="89">
        <v>76.122199999999978</v>
      </c>
      <c r="M13" s="89">
        <v>103.72630000000022</v>
      </c>
      <c r="N13" s="89">
        <v>97.336700000000008</v>
      </c>
      <c r="O13" s="89">
        <v>151.12709999999998</v>
      </c>
      <c r="P13" s="89">
        <v>137.01659999999998</v>
      </c>
      <c r="Q13" s="89">
        <v>147.75603000000015</v>
      </c>
      <c r="R13" s="54">
        <v>114.75097999999988</v>
      </c>
      <c r="S13" s="43">
        <v>114.81268000000004</v>
      </c>
      <c r="T13" s="43">
        <v>118.09208000000007</v>
      </c>
      <c r="U13" s="43">
        <v>99.877470000000031</v>
      </c>
      <c r="V13" s="43">
        <v>81.537000000000006</v>
      </c>
      <c r="W13" s="73">
        <v>75.385000000000019</v>
      </c>
      <c r="X13" s="43">
        <v>85.801000000000002</v>
      </c>
      <c r="Y13" s="43">
        <v>108.04600000000001</v>
      </c>
      <c r="Z13" s="43">
        <v>88.486000000000004</v>
      </c>
      <c r="AA13" s="43">
        <v>107.88999999999994</v>
      </c>
      <c r="AB13" s="43">
        <v>105.09000000000006</v>
      </c>
      <c r="AC13" s="43">
        <v>117.66800000000016</v>
      </c>
      <c r="AD13" s="43">
        <v>130.30799999999988</v>
      </c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</row>
    <row r="14" spans="1:43" s="6" customFormat="1" ht="48" thickBot="1" x14ac:dyDescent="0.3">
      <c r="A14" s="63">
        <v>9</v>
      </c>
      <c r="B14" s="102" t="s">
        <v>146</v>
      </c>
      <c r="C14" s="90" t="s">
        <v>2</v>
      </c>
      <c r="D14" s="91">
        <f>D10-D12-D13</f>
        <v>2790</v>
      </c>
      <c r="E14" s="91">
        <f t="shared" ref="E14:W14" si="3">E10-E12-E13</f>
        <v>1878</v>
      </c>
      <c r="F14" s="91">
        <f t="shared" si="3"/>
        <v>1700</v>
      </c>
      <c r="G14" s="91">
        <f t="shared" si="3"/>
        <v>1705</v>
      </c>
      <c r="H14" s="91">
        <f t="shared" si="3"/>
        <v>1692</v>
      </c>
      <c r="I14" s="91">
        <f t="shared" si="3"/>
        <v>1667</v>
      </c>
      <c r="J14" s="91">
        <f t="shared" si="3"/>
        <v>1646</v>
      </c>
      <c r="K14" s="91">
        <f t="shared" si="3"/>
        <v>1600.35</v>
      </c>
      <c r="L14" s="91">
        <f t="shared" si="3"/>
        <v>1546.23</v>
      </c>
      <c r="M14" s="91">
        <f t="shared" si="3"/>
        <v>1484.57</v>
      </c>
      <c r="N14" s="91">
        <f t="shared" si="3"/>
        <v>1409.7</v>
      </c>
      <c r="O14" s="91">
        <f t="shared" si="3"/>
        <v>1337.45</v>
      </c>
      <c r="P14" s="91">
        <f t="shared" si="3"/>
        <v>1359.41</v>
      </c>
      <c r="Q14" s="91">
        <f t="shared" si="3"/>
        <v>1406.29</v>
      </c>
      <c r="R14" s="91">
        <f t="shared" si="3"/>
        <v>1442.47</v>
      </c>
      <c r="S14" s="91">
        <f t="shared" si="3"/>
        <v>1373.1299999999999</v>
      </c>
      <c r="T14" s="91">
        <f t="shared" si="3"/>
        <v>1370.75</v>
      </c>
      <c r="U14" s="91">
        <f t="shared" si="3"/>
        <v>1269.52</v>
      </c>
      <c r="V14" s="91">
        <f t="shared" si="3"/>
        <v>1301.6099999999999</v>
      </c>
      <c r="W14" s="91">
        <f t="shared" si="3"/>
        <v>1264.222</v>
      </c>
      <c r="X14" s="91">
        <f>X10-X12-X13</f>
        <v>1246.854</v>
      </c>
      <c r="Y14" s="91">
        <f t="shared" ref="Y14:Z14" si="4">Y10-Y12-Y13</f>
        <v>1208.4269999999999</v>
      </c>
      <c r="Z14" s="91">
        <f t="shared" si="4"/>
        <v>1195.3139999999999</v>
      </c>
      <c r="AA14" s="91">
        <f>AA10-AA12-AA13</f>
        <v>1273.395</v>
      </c>
      <c r="AB14" s="91">
        <f>AB10-AB12-AB13</f>
        <v>1263.405</v>
      </c>
      <c r="AC14" s="91">
        <f>AC10-AC12-AC13</f>
        <v>1272.3589999999999</v>
      </c>
      <c r="AD14" s="91">
        <f>AD10-AD12-AD13</f>
        <v>1283.5250000000001</v>
      </c>
    </row>
    <row r="15" spans="1:43" s="6" customFormat="1" ht="16.5" customHeight="1" thickBot="1" x14ac:dyDescent="0.3">
      <c r="A15" s="61"/>
      <c r="B15" s="116" t="s">
        <v>125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8"/>
    </row>
    <row r="16" spans="1:43" ht="18.75" thickBot="1" x14ac:dyDescent="0.3">
      <c r="A16" s="64">
        <v>10</v>
      </c>
      <c r="B16" s="11" t="s">
        <v>7</v>
      </c>
      <c r="C16" s="8" t="s">
        <v>2</v>
      </c>
      <c r="D16" s="42" t="s">
        <v>122</v>
      </c>
      <c r="E16" s="42" t="s">
        <v>122</v>
      </c>
      <c r="F16" s="42" t="s">
        <v>122</v>
      </c>
      <c r="G16" s="43">
        <v>557.70730000000003</v>
      </c>
      <c r="H16" s="43">
        <v>575.19759999999997</v>
      </c>
      <c r="I16" s="44">
        <v>568.1626</v>
      </c>
      <c r="J16" s="44">
        <v>558.35109999999997</v>
      </c>
      <c r="K16" s="44">
        <v>540.27890000000002</v>
      </c>
      <c r="L16" s="44">
        <v>521.80939999999998</v>
      </c>
      <c r="M16" s="44">
        <v>481.14240000000001</v>
      </c>
      <c r="N16" s="44">
        <v>408.75580000000002</v>
      </c>
      <c r="O16" s="44">
        <v>352.07170000000002</v>
      </c>
      <c r="P16" s="44">
        <v>352.11180000000002</v>
      </c>
      <c r="Q16" s="44">
        <v>307.63499999999999</v>
      </c>
      <c r="R16" s="45">
        <v>335.58800000000002</v>
      </c>
      <c r="S16" s="45">
        <v>340.49599999999998</v>
      </c>
      <c r="T16" s="45">
        <v>346.18200000000002</v>
      </c>
      <c r="U16" s="45">
        <v>348.52960000000002</v>
      </c>
      <c r="V16" s="45">
        <v>339.08080000000001</v>
      </c>
      <c r="W16" s="45">
        <v>332.76089999999999</v>
      </c>
      <c r="X16" s="45">
        <v>328.9554</v>
      </c>
      <c r="Y16" s="45">
        <v>331.61058700000001</v>
      </c>
      <c r="Z16" s="45">
        <v>339.02019999999999</v>
      </c>
      <c r="AA16" s="45">
        <v>338.82040000000001</v>
      </c>
      <c r="AB16" s="45">
        <v>330.84269999999998</v>
      </c>
      <c r="AC16" s="45">
        <v>334.77140000000003</v>
      </c>
      <c r="AD16" s="45">
        <v>333.83485999999999</v>
      </c>
    </row>
    <row r="17" spans="1:36" ht="32.25" thickBot="1" x14ac:dyDescent="0.3">
      <c r="A17" s="61">
        <v>11</v>
      </c>
      <c r="B17" s="9" t="s">
        <v>156</v>
      </c>
      <c r="C17" s="8" t="s">
        <v>2</v>
      </c>
      <c r="D17" s="42" t="s">
        <v>122</v>
      </c>
      <c r="E17" s="43">
        <v>603</v>
      </c>
      <c r="F17" s="43">
        <v>388.82499999999993</v>
      </c>
      <c r="G17" s="43">
        <v>387.01900000000001</v>
      </c>
      <c r="H17" s="43">
        <v>397.9769999999998</v>
      </c>
      <c r="I17" s="55">
        <v>426.154</v>
      </c>
      <c r="J17" s="55">
        <v>410.48600000000022</v>
      </c>
      <c r="K17" s="55">
        <v>409.28730000000013</v>
      </c>
      <c r="L17" s="56">
        <v>445.98</v>
      </c>
      <c r="M17" s="56">
        <v>424.44</v>
      </c>
      <c r="N17" s="56">
        <v>434.3</v>
      </c>
      <c r="O17" s="56">
        <v>482.72</v>
      </c>
      <c r="P17" s="56">
        <v>496.18</v>
      </c>
      <c r="Q17" s="56">
        <v>524.87</v>
      </c>
      <c r="R17" s="57">
        <v>550</v>
      </c>
      <c r="S17" s="57">
        <v>518</v>
      </c>
      <c r="T17" s="57">
        <v>518</v>
      </c>
      <c r="U17" s="57">
        <v>434.17</v>
      </c>
      <c r="V17" s="57">
        <v>480.16</v>
      </c>
      <c r="W17" s="57">
        <v>443.88799999999998</v>
      </c>
      <c r="X17" s="53">
        <v>423.78100000000001</v>
      </c>
      <c r="Y17" s="53">
        <v>378.12799999999999</v>
      </c>
      <c r="Z17" s="53">
        <v>367.02</v>
      </c>
      <c r="AA17" s="53">
        <v>395.23099999999999</v>
      </c>
      <c r="AB17" s="53">
        <v>388.63900000000001</v>
      </c>
      <c r="AC17" s="53">
        <v>359.51600000000002</v>
      </c>
      <c r="AD17" s="53">
        <v>379.63900000000001</v>
      </c>
      <c r="AE17" s="72"/>
      <c r="AF17" s="72"/>
      <c r="AG17" s="72"/>
      <c r="AI17" s="6"/>
      <c r="AJ17" s="6"/>
    </row>
    <row r="18" spans="1:36" s="6" customFormat="1" ht="48" thickBot="1" x14ac:dyDescent="0.3">
      <c r="A18" s="64" t="s">
        <v>135</v>
      </c>
      <c r="B18" s="13" t="s">
        <v>6</v>
      </c>
      <c r="C18" s="8" t="s">
        <v>2</v>
      </c>
      <c r="D18" s="43">
        <v>67</v>
      </c>
      <c r="E18" s="43">
        <v>15</v>
      </c>
      <c r="F18" s="43">
        <v>5.3</v>
      </c>
      <c r="G18" s="43">
        <v>5.8</v>
      </c>
      <c r="H18" s="43">
        <v>5.4</v>
      </c>
      <c r="I18" s="55">
        <v>11.7</v>
      </c>
      <c r="J18" s="55">
        <v>7.9</v>
      </c>
      <c r="K18" s="55">
        <v>6.3</v>
      </c>
      <c r="L18" s="55">
        <v>16.600000000000001</v>
      </c>
      <c r="M18" s="55">
        <v>5.7</v>
      </c>
      <c r="N18" s="55">
        <v>4.7</v>
      </c>
      <c r="O18" s="55">
        <v>5.7</v>
      </c>
      <c r="P18" s="55">
        <v>7</v>
      </c>
      <c r="Q18" s="55">
        <v>4</v>
      </c>
      <c r="R18" s="53">
        <v>5.9</v>
      </c>
      <c r="S18" s="53">
        <v>5</v>
      </c>
      <c r="T18" s="53">
        <v>3.2</v>
      </c>
      <c r="U18" s="53">
        <v>4.0999999999999996</v>
      </c>
      <c r="V18" s="47" t="s">
        <v>122</v>
      </c>
      <c r="W18" s="47" t="s">
        <v>122</v>
      </c>
      <c r="X18" s="47" t="s">
        <v>122</v>
      </c>
      <c r="Y18" s="47" t="s">
        <v>122</v>
      </c>
      <c r="Z18" s="47" t="s">
        <v>122</v>
      </c>
      <c r="AA18" s="47" t="s">
        <v>122</v>
      </c>
      <c r="AB18" s="47" t="s">
        <v>122</v>
      </c>
      <c r="AC18" s="47" t="s">
        <v>122</v>
      </c>
      <c r="AD18" s="47" t="s">
        <v>122</v>
      </c>
      <c r="AE18" s="72"/>
      <c r="AF18" s="72"/>
      <c r="AG18" s="72"/>
    </row>
    <row r="19" spans="1:36" s="6" customFormat="1" ht="48" thickBot="1" x14ac:dyDescent="0.3">
      <c r="A19" s="61">
        <v>12</v>
      </c>
      <c r="B19" s="9" t="s">
        <v>8</v>
      </c>
      <c r="C19" s="10" t="s">
        <v>3</v>
      </c>
      <c r="D19" s="42" t="s">
        <v>122</v>
      </c>
      <c r="E19" s="43">
        <v>574</v>
      </c>
      <c r="F19" s="43">
        <v>529.39200000000005</v>
      </c>
      <c r="G19" s="43">
        <v>523.41999999999996</v>
      </c>
      <c r="H19" s="43">
        <v>499.697</v>
      </c>
      <c r="I19" s="55">
        <v>455.94</v>
      </c>
      <c r="J19" s="55">
        <v>468.58870000000002</v>
      </c>
      <c r="K19" s="55">
        <v>441.47320000000002</v>
      </c>
      <c r="L19" s="56">
        <v>248.82</v>
      </c>
      <c r="M19" s="56">
        <v>238.65</v>
      </c>
      <c r="N19" s="56">
        <v>236.71</v>
      </c>
      <c r="O19" s="56">
        <v>221.14</v>
      </c>
      <c r="P19" s="56">
        <v>234.11</v>
      </c>
      <c r="Q19" s="56">
        <v>238.09</v>
      </c>
      <c r="R19" s="57">
        <v>229</v>
      </c>
      <c r="S19" s="57">
        <v>222</v>
      </c>
      <c r="T19" s="57">
        <v>229</v>
      </c>
      <c r="U19" s="57">
        <v>215.3</v>
      </c>
      <c r="V19" s="57">
        <v>175.37</v>
      </c>
      <c r="W19" s="57">
        <v>179.59200000000001</v>
      </c>
      <c r="X19" s="53">
        <v>186.971</v>
      </c>
      <c r="Y19" s="53">
        <v>181.917</v>
      </c>
      <c r="Z19" s="53">
        <v>177.136</v>
      </c>
      <c r="AA19" s="53">
        <v>187.881</v>
      </c>
      <c r="AB19" s="53">
        <v>179.95599999999999</v>
      </c>
      <c r="AC19" s="53">
        <v>191.03</v>
      </c>
      <c r="AD19" s="53">
        <v>193.11099999999999</v>
      </c>
      <c r="AE19" s="72"/>
      <c r="AF19" s="72"/>
      <c r="AG19" s="72"/>
    </row>
    <row r="20" spans="1:36" s="6" customFormat="1" ht="48" thickBot="1" x14ac:dyDescent="0.3">
      <c r="A20" s="64">
        <v>13</v>
      </c>
      <c r="B20" s="9" t="s">
        <v>9</v>
      </c>
      <c r="C20" s="8" t="s">
        <v>4</v>
      </c>
      <c r="D20" s="42" t="s">
        <v>122</v>
      </c>
      <c r="E20" s="42" t="s">
        <v>122</v>
      </c>
      <c r="F20" s="42" t="s">
        <v>122</v>
      </c>
      <c r="G20" s="42" t="s">
        <v>122</v>
      </c>
      <c r="H20" s="42" t="s">
        <v>122</v>
      </c>
      <c r="I20" s="46" t="s">
        <v>122</v>
      </c>
      <c r="J20" s="46" t="s">
        <v>122</v>
      </c>
      <c r="K20" s="46" t="s">
        <v>122</v>
      </c>
      <c r="L20" s="55">
        <v>70.790000000000006</v>
      </c>
      <c r="M20" s="55">
        <v>79.67</v>
      </c>
      <c r="N20" s="55">
        <v>70.52</v>
      </c>
      <c r="O20" s="55">
        <v>53.91</v>
      </c>
      <c r="P20" s="55">
        <v>74.91</v>
      </c>
      <c r="Q20" s="55">
        <v>103.83</v>
      </c>
      <c r="R20" s="53">
        <v>106.89</v>
      </c>
      <c r="S20" s="53">
        <v>90</v>
      </c>
      <c r="T20" s="53">
        <v>86.12</v>
      </c>
      <c r="U20" s="53">
        <v>85.67</v>
      </c>
      <c r="V20" s="47">
        <v>64.2</v>
      </c>
      <c r="W20" s="57">
        <v>64.177999999999997</v>
      </c>
      <c r="X20" s="53">
        <v>66.400000000000006</v>
      </c>
      <c r="Y20" s="53">
        <v>71.465000000000003</v>
      </c>
      <c r="Z20" s="53">
        <v>89.052000000000007</v>
      </c>
      <c r="AA20" s="53">
        <v>93.861000000000004</v>
      </c>
      <c r="AB20" s="53">
        <v>100.51600000000001</v>
      </c>
      <c r="AC20" s="53">
        <v>114.467</v>
      </c>
      <c r="AD20" s="53">
        <v>125.715</v>
      </c>
      <c r="AE20" s="72"/>
      <c r="AF20" s="72"/>
      <c r="AG20" s="72"/>
    </row>
    <row r="21" spans="1:36" s="6" customFormat="1" ht="48" thickBot="1" x14ac:dyDescent="0.3">
      <c r="A21" s="61">
        <v>14</v>
      </c>
      <c r="B21" s="92" t="s">
        <v>10</v>
      </c>
      <c r="C21" s="90" t="s">
        <v>2</v>
      </c>
      <c r="D21" s="93" t="s">
        <v>122</v>
      </c>
      <c r="E21" s="93" t="s">
        <v>122</v>
      </c>
      <c r="F21" s="93" t="s">
        <v>122</v>
      </c>
      <c r="G21" s="94">
        <f>G14-G16-G17-G19</f>
        <v>236.8537</v>
      </c>
      <c r="H21" s="94">
        <f>H14-H16-H17-H19</f>
        <v>219.12840000000017</v>
      </c>
      <c r="I21" s="94">
        <f>I14-I16-I17-I19</f>
        <v>216.74339999999989</v>
      </c>
      <c r="J21" s="94">
        <f>J14-J16-J17-J19</f>
        <v>208.57419999999991</v>
      </c>
      <c r="K21" s="94">
        <f>K14-K16-K17-K19</f>
        <v>209.31059999999968</v>
      </c>
      <c r="L21" s="94">
        <f t="shared" ref="L21:V21" si="5">L14-L16-L17-L19-L20</f>
        <v>258.83059999999989</v>
      </c>
      <c r="M21" s="94">
        <f t="shared" si="5"/>
        <v>260.66759999999994</v>
      </c>
      <c r="N21" s="94">
        <f t="shared" si="5"/>
        <v>259.41419999999994</v>
      </c>
      <c r="O21" s="94">
        <f t="shared" si="5"/>
        <v>227.60830000000007</v>
      </c>
      <c r="P21" s="94">
        <f t="shared" si="5"/>
        <v>202.09820000000005</v>
      </c>
      <c r="Q21" s="94">
        <f t="shared" si="5"/>
        <v>231.86499999999995</v>
      </c>
      <c r="R21" s="94">
        <f t="shared" si="5"/>
        <v>220.99200000000008</v>
      </c>
      <c r="S21" s="94">
        <f t="shared" si="5"/>
        <v>202.63400000000001</v>
      </c>
      <c r="T21" s="94">
        <f t="shared" si="5"/>
        <v>191.44799999999998</v>
      </c>
      <c r="U21" s="94">
        <f t="shared" si="5"/>
        <v>185.85039999999987</v>
      </c>
      <c r="V21" s="94">
        <f t="shared" si="5"/>
        <v>242.79919999999993</v>
      </c>
      <c r="W21" s="94">
        <f t="shared" ref="W21:AD21" si="6">W14-W16-W17-W19-W20</f>
        <v>243.80309999999997</v>
      </c>
      <c r="X21" s="94">
        <f t="shared" si="6"/>
        <v>240.74659999999997</v>
      </c>
      <c r="Y21" s="94">
        <f t="shared" si="6"/>
        <v>245.30641299999994</v>
      </c>
      <c r="Z21" s="94">
        <f t="shared" si="6"/>
        <v>223.08579999999995</v>
      </c>
      <c r="AA21" s="94">
        <f t="shared" si="6"/>
        <v>257.60159999999996</v>
      </c>
      <c r="AB21" s="94">
        <f t="shared" si="6"/>
        <v>263.4513</v>
      </c>
      <c r="AC21" s="94">
        <f t="shared" si="6"/>
        <v>272.5745999999998</v>
      </c>
      <c r="AD21" s="94">
        <f t="shared" si="6"/>
        <v>251.22514000000015</v>
      </c>
    </row>
    <row r="22" spans="1:36" s="6" customFormat="1" ht="16.5" customHeight="1" thickBot="1" x14ac:dyDescent="0.3">
      <c r="A22" s="61"/>
      <c r="B22" s="111" t="s">
        <v>148</v>
      </c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3"/>
    </row>
    <row r="23" spans="1:36" s="6" customFormat="1" ht="69.75" customHeight="1" thickBot="1" x14ac:dyDescent="0.3">
      <c r="A23" s="64">
        <v>15</v>
      </c>
      <c r="B23" s="80" t="s">
        <v>160</v>
      </c>
      <c r="C23" s="8" t="s">
        <v>1</v>
      </c>
      <c r="D23" s="43">
        <v>125.85511462544385</v>
      </c>
      <c r="E23" s="43">
        <v>82.174470041854278</v>
      </c>
      <c r="F23" s="43">
        <v>111.59653813969572</v>
      </c>
      <c r="G23" s="43">
        <v>116.86981609741159</v>
      </c>
      <c r="H23" s="43">
        <v>122.76621100528622</v>
      </c>
      <c r="I23" s="44">
        <v>131.41287157045389</v>
      </c>
      <c r="J23" s="44">
        <v>146.45930780496286</v>
      </c>
      <c r="K23" s="74">
        <v>160.22648497314151</v>
      </c>
      <c r="L23" s="58">
        <v>176.24912500762795</v>
      </c>
      <c r="M23" s="58">
        <v>191.40656139263703</v>
      </c>
      <c r="N23" s="58">
        <v>210.93002973679432</v>
      </c>
      <c r="O23" s="58">
        <v>211.35187970231198</v>
      </c>
      <c r="P23" s="58">
        <v>227.73168644959281</v>
      </c>
      <c r="Q23" s="58">
        <v>240.37073748372697</v>
      </c>
      <c r="R23" s="58">
        <v>244.47591530102</v>
      </c>
      <c r="S23" s="58">
        <v>246.91754339880976</v>
      </c>
      <c r="T23" s="58">
        <v>250.99445991006729</v>
      </c>
      <c r="U23" s="58">
        <v>241.38244997042833</v>
      </c>
      <c r="V23" s="58">
        <v>235.2840516671705</v>
      </c>
      <c r="W23" s="58">
        <v>241.24187560215935</v>
      </c>
      <c r="X23" s="58">
        <v>248.83905894373913</v>
      </c>
      <c r="Y23" s="58">
        <v>252.43840514054332</v>
      </c>
      <c r="Z23" s="58">
        <v>250.74014356529207</v>
      </c>
      <c r="AA23" s="58">
        <v>256.8553499562895</v>
      </c>
      <c r="AB23" s="58">
        <v>244.89001082457668</v>
      </c>
      <c r="AC23" s="58">
        <v>254.99549525244853</v>
      </c>
      <c r="AD23" s="58">
        <v>265.22042835676439</v>
      </c>
    </row>
    <row r="24" spans="1:36" s="6" customFormat="1" ht="72.75" customHeight="1" thickBot="1" x14ac:dyDescent="0.3">
      <c r="A24" s="61">
        <v>16</v>
      </c>
      <c r="B24" s="12" t="s">
        <v>11</v>
      </c>
      <c r="C24" s="8" t="s">
        <v>5</v>
      </c>
      <c r="D24" s="49">
        <f t="shared" ref="D24:V24" si="7">IF(D14="n/a","n/a", D14/D23)</f>
        <v>22.168348170062785</v>
      </c>
      <c r="E24" s="49">
        <f t="shared" si="7"/>
        <v>22.85381334425972</v>
      </c>
      <c r="F24" s="49">
        <f t="shared" si="7"/>
        <v>15.23344745579789</v>
      </c>
      <c r="G24" s="49">
        <f t="shared" si="7"/>
        <v>14.588882373006165</v>
      </c>
      <c r="H24" s="49">
        <f t="shared" si="7"/>
        <v>13.782293891330928</v>
      </c>
      <c r="I24" s="49">
        <f t="shared" si="7"/>
        <v>12.685210969659677</v>
      </c>
      <c r="J24" s="49">
        <f t="shared" si="7"/>
        <v>11.238616545914224</v>
      </c>
      <c r="K24" s="49">
        <f t="shared" si="7"/>
        <v>9.9880491060405134</v>
      </c>
      <c r="L24" s="49">
        <f t="shared" si="7"/>
        <v>8.7729797236331244</v>
      </c>
      <c r="M24" s="49">
        <f t="shared" si="7"/>
        <v>7.7561081981649762</v>
      </c>
      <c r="N24" s="49">
        <f t="shared" si="7"/>
        <v>6.6832589070369535</v>
      </c>
      <c r="O24" s="49">
        <f t="shared" si="7"/>
        <v>6.3280724159339936</v>
      </c>
      <c r="P24" s="49">
        <f t="shared" si="7"/>
        <v>5.9693493742290364</v>
      </c>
      <c r="Q24" s="49">
        <f t="shared" si="7"/>
        <v>5.8505041617023181</v>
      </c>
      <c r="R24" s="49">
        <f t="shared" si="7"/>
        <v>5.9002540116228035</v>
      </c>
      <c r="S24" s="49">
        <f t="shared" si="7"/>
        <v>5.5610872402945626</v>
      </c>
      <c r="T24" s="49">
        <f t="shared" si="7"/>
        <v>5.4612759201583465</v>
      </c>
      <c r="U24" s="49">
        <f t="shared" si="7"/>
        <v>5.2593715912467056</v>
      </c>
      <c r="V24" s="49">
        <f t="shared" si="7"/>
        <v>5.5320791646398497</v>
      </c>
      <c r="W24" s="49">
        <f t="shared" ref="W24:AD24" si="8">IF(W14="n/a","n/a", W14/W23)</f>
        <v>5.2404749251944711</v>
      </c>
      <c r="X24" s="49">
        <f t="shared" si="8"/>
        <v>5.0106844371321362</v>
      </c>
      <c r="Y24" s="49">
        <f t="shared" si="8"/>
        <v>4.7870172501177723</v>
      </c>
      <c r="Z24" s="49">
        <f t="shared" si="8"/>
        <v>4.7671425205543256</v>
      </c>
      <c r="AA24" s="49">
        <f t="shared" si="8"/>
        <v>4.9576347162583945</v>
      </c>
      <c r="AB24" s="49">
        <f t="shared" si="8"/>
        <v>5.1590711917809555</v>
      </c>
      <c r="AC24" s="49">
        <f t="shared" si="8"/>
        <v>4.989731284234451</v>
      </c>
      <c r="AD24" s="49">
        <f t="shared" si="8"/>
        <v>4.8394650742115966</v>
      </c>
    </row>
    <row r="25" spans="1:36" s="6" customFormat="1" ht="15.75" x14ac:dyDescent="0.25"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5"/>
      <c r="T25" s="72"/>
      <c r="U25" s="72"/>
      <c r="V25" s="72"/>
      <c r="W25" s="72"/>
    </row>
    <row r="26" spans="1:36" ht="15.75" x14ac:dyDescent="0.25">
      <c r="B26" s="66" t="s">
        <v>123</v>
      </c>
    </row>
    <row r="27" spans="1:36" ht="15.75" x14ac:dyDescent="0.25">
      <c r="B27" s="65" t="s">
        <v>136</v>
      </c>
    </row>
    <row r="28" spans="1:36" ht="15.75" x14ac:dyDescent="0.25">
      <c r="B28" s="65" t="s">
        <v>137</v>
      </c>
    </row>
    <row r="29" spans="1:36" ht="3" customHeight="1" x14ac:dyDescent="0.25"/>
    <row r="30" spans="1:36" x14ac:dyDescent="0.25"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6" x14ac:dyDescent="0.25"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6"/>
      <c r="S31" s="6"/>
      <c r="T31" s="6"/>
      <c r="U31" s="6"/>
      <c r="V31" s="6"/>
      <c r="W31" s="6"/>
      <c r="X31" s="6"/>
      <c r="Y31" s="6"/>
      <c r="Z31" s="6"/>
      <c r="AB31" s="6"/>
      <c r="AC31" s="6"/>
      <c r="AE31" s="6"/>
      <c r="AF31" s="6"/>
      <c r="AG31" s="6"/>
      <c r="AH31" s="6"/>
    </row>
    <row r="32" spans="1:36" x14ac:dyDescent="0.25"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R32" s="6"/>
      <c r="S32" s="6"/>
      <c r="T32" s="6"/>
      <c r="U32" s="6"/>
      <c r="V32" s="6"/>
      <c r="W32" s="6"/>
      <c r="X32" s="6"/>
      <c r="Y32" s="6"/>
      <c r="Z32" s="6"/>
      <c r="AB32" s="6"/>
      <c r="AC32" s="6"/>
      <c r="AE32" s="6"/>
      <c r="AF32" s="6"/>
      <c r="AG32" s="6"/>
      <c r="AH32" s="6"/>
    </row>
  </sheetData>
  <customSheetViews>
    <customSheetView guid="{8925193B-C853-4D01-B936-2E82B771FA45}">
      <selection sqref="A1:P1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6">
    <mergeCell ref="B22:AD22"/>
    <mergeCell ref="B1:AD1"/>
    <mergeCell ref="W2:AD2"/>
    <mergeCell ref="B4:AD4"/>
    <mergeCell ref="B11:AD11"/>
    <mergeCell ref="B15:AD15"/>
  </mergeCells>
  <pageMargins left="0.19685039370078741" right="0.15748031496062992" top="0.78740157480314965" bottom="0.43307086614173229" header="0.31496062992125984" footer="0.31496062992125984"/>
  <pageSetup paperSize="9" scale="4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>
      <selection activeCell="B4" sqref="B4"/>
    </sheetView>
  </sheetViews>
  <sheetFormatPr defaultRowHeight="15" x14ac:dyDescent="0.25"/>
  <cols>
    <col min="2" max="2" width="36.85546875" customWidth="1"/>
    <col min="3" max="3" width="20.85546875" customWidth="1"/>
    <col min="4" max="4" width="13" customWidth="1"/>
    <col min="10" max="10" width="11.28515625" bestFit="1" customWidth="1"/>
  </cols>
  <sheetData>
    <row r="1" spans="1:11" ht="18.75" x14ac:dyDescent="0.3">
      <c r="A1" s="14"/>
      <c r="B1" s="125" t="s">
        <v>12</v>
      </c>
      <c r="C1" s="125"/>
      <c r="D1" s="125"/>
      <c r="E1" s="125"/>
      <c r="F1" s="125"/>
      <c r="G1" s="125"/>
      <c r="H1" s="125"/>
      <c r="I1" s="125"/>
      <c r="J1" s="125"/>
    </row>
    <row r="2" spans="1:11" ht="18.75" x14ac:dyDescent="0.3">
      <c r="A2" s="14"/>
      <c r="B2" s="124" t="s">
        <v>126</v>
      </c>
      <c r="C2" s="124"/>
      <c r="D2" s="124"/>
      <c r="E2" s="124"/>
      <c r="F2" s="124"/>
      <c r="G2" s="124"/>
      <c r="H2" s="124"/>
      <c r="I2" s="124"/>
      <c r="J2" s="124"/>
    </row>
    <row r="3" spans="1:11" ht="16.5" thickBot="1" x14ac:dyDescent="0.3">
      <c r="A3" s="15"/>
      <c r="B3" s="16"/>
      <c r="C3" s="16"/>
      <c r="D3" s="16"/>
      <c r="E3" s="17"/>
      <c r="F3" s="18"/>
      <c r="G3" s="18"/>
      <c r="H3" s="16"/>
      <c r="I3" s="123">
        <v>43042</v>
      </c>
      <c r="J3" s="123"/>
      <c r="K3" s="16"/>
    </row>
    <row r="4" spans="1:11" ht="32.25" thickBot="1" x14ac:dyDescent="0.3">
      <c r="A4" s="19"/>
      <c r="B4" s="20"/>
      <c r="C4" s="21" t="s">
        <v>13</v>
      </c>
      <c r="D4" s="22" t="s">
        <v>0</v>
      </c>
      <c r="E4" s="19">
        <v>2010</v>
      </c>
      <c r="F4" s="19">
        <v>2011</v>
      </c>
      <c r="G4" s="22">
        <v>2012</v>
      </c>
      <c r="H4" s="19">
        <v>2013</v>
      </c>
      <c r="I4" s="19">
        <v>2014</v>
      </c>
      <c r="J4" s="22">
        <v>2015</v>
      </c>
      <c r="K4" s="16"/>
    </row>
    <row r="5" spans="1:11" ht="16.5" thickBot="1" x14ac:dyDescent="0.3">
      <c r="A5" s="19">
        <v>1</v>
      </c>
      <c r="B5" s="23" t="s">
        <v>14</v>
      </c>
      <c r="C5" s="23"/>
      <c r="D5" s="24" t="s">
        <v>15</v>
      </c>
      <c r="E5" s="25">
        <v>1359.41</v>
      </c>
      <c r="F5" s="25">
        <v>1406.29</v>
      </c>
      <c r="G5" s="25">
        <v>1442.48</v>
      </c>
      <c r="H5" s="25">
        <v>1373.11</v>
      </c>
      <c r="I5" s="25">
        <v>1370.75</v>
      </c>
      <c r="J5" s="25">
        <v>1269.52</v>
      </c>
      <c r="K5" s="26"/>
    </row>
    <row r="6" spans="1:11" ht="16.5" thickBot="1" x14ac:dyDescent="0.3">
      <c r="A6" s="19"/>
      <c r="B6" s="119" t="s">
        <v>16</v>
      </c>
      <c r="C6" s="119"/>
      <c r="D6" s="119"/>
      <c r="E6" s="119"/>
      <c r="F6" s="119"/>
      <c r="G6" s="119"/>
      <c r="H6" s="119"/>
      <c r="I6" s="119"/>
      <c r="J6" s="119"/>
      <c r="K6" s="16"/>
    </row>
    <row r="7" spans="1:11" ht="32.25" thickBot="1" x14ac:dyDescent="0.3">
      <c r="A7" s="19">
        <v>2</v>
      </c>
      <c r="B7" s="27" t="s">
        <v>17</v>
      </c>
      <c r="C7" s="28" t="s">
        <v>18</v>
      </c>
      <c r="D7" s="29" t="s">
        <v>15</v>
      </c>
      <c r="E7" s="30">
        <v>159.34</v>
      </c>
      <c r="F7" s="30">
        <v>162.29</v>
      </c>
      <c r="G7" s="30">
        <v>167.62</v>
      </c>
      <c r="H7" s="30">
        <v>158.1</v>
      </c>
      <c r="I7" s="30">
        <v>150.37</v>
      </c>
      <c r="J7" s="30">
        <v>148.63</v>
      </c>
      <c r="K7" s="16"/>
    </row>
    <row r="8" spans="1:11" ht="16.5" thickBot="1" x14ac:dyDescent="0.3">
      <c r="A8" s="19">
        <v>3</v>
      </c>
      <c r="B8" s="27" t="s">
        <v>19</v>
      </c>
      <c r="C8" s="28" t="s">
        <v>20</v>
      </c>
      <c r="D8" s="29" t="s">
        <v>15</v>
      </c>
      <c r="E8" s="30">
        <v>336.84</v>
      </c>
      <c r="F8" s="30">
        <v>362.58</v>
      </c>
      <c r="G8" s="30">
        <v>382.43</v>
      </c>
      <c r="H8" s="30">
        <v>359.58</v>
      </c>
      <c r="I8" s="30">
        <v>367.7</v>
      </c>
      <c r="J8" s="30">
        <v>285.54000000000002</v>
      </c>
      <c r="K8" s="16"/>
    </row>
    <row r="9" spans="1:11" ht="32.25" thickBot="1" x14ac:dyDescent="0.3">
      <c r="A9" s="19">
        <v>4</v>
      </c>
      <c r="B9" s="27" t="s">
        <v>21</v>
      </c>
      <c r="C9" s="28" t="s">
        <v>22</v>
      </c>
      <c r="D9" s="29" t="s">
        <v>15</v>
      </c>
      <c r="E9" s="30">
        <v>14.39</v>
      </c>
      <c r="F9" s="30">
        <v>26.95</v>
      </c>
      <c r="G9" s="30">
        <v>22.8</v>
      </c>
      <c r="H9" s="30">
        <v>22.42</v>
      </c>
      <c r="I9" s="30">
        <v>15.55</v>
      </c>
      <c r="J9" s="30">
        <v>15.93</v>
      </c>
      <c r="K9" s="16"/>
    </row>
    <row r="10" spans="1:11" ht="32.25" thickBot="1" x14ac:dyDescent="0.3">
      <c r="A10" s="19">
        <v>5</v>
      </c>
      <c r="B10" s="27" t="s">
        <v>23</v>
      </c>
      <c r="C10" s="28" t="s">
        <v>24</v>
      </c>
      <c r="D10" s="29" t="s">
        <v>15</v>
      </c>
      <c r="E10" s="30">
        <v>234.11</v>
      </c>
      <c r="F10" s="30">
        <v>238.09</v>
      </c>
      <c r="G10" s="30">
        <v>229.19</v>
      </c>
      <c r="H10" s="30">
        <v>221.52</v>
      </c>
      <c r="I10" s="30">
        <v>229.41</v>
      </c>
      <c r="J10" s="30">
        <v>215.3</v>
      </c>
      <c r="K10" s="26" t="s">
        <v>25</v>
      </c>
    </row>
    <row r="11" spans="1:11" ht="16.5" thickBot="1" x14ac:dyDescent="0.3">
      <c r="A11" s="19"/>
      <c r="B11" s="120" t="s">
        <v>26</v>
      </c>
      <c r="C11" s="121"/>
      <c r="D11" s="121"/>
      <c r="E11" s="121"/>
      <c r="F11" s="121"/>
      <c r="G11" s="121"/>
      <c r="H11" s="121"/>
      <c r="I11" s="121"/>
      <c r="J11" s="122"/>
      <c r="K11" s="16"/>
    </row>
    <row r="12" spans="1:11" ht="48" thickBot="1" x14ac:dyDescent="0.3">
      <c r="A12" s="19">
        <v>6</v>
      </c>
      <c r="B12" s="31" t="s">
        <v>27</v>
      </c>
      <c r="C12" s="32" t="s">
        <v>28</v>
      </c>
      <c r="D12" s="33" t="s">
        <v>15</v>
      </c>
      <c r="E12" s="34">
        <v>67.37</v>
      </c>
      <c r="F12" s="34">
        <v>69.3</v>
      </c>
      <c r="G12" s="34">
        <v>63.17</v>
      </c>
      <c r="H12" s="34">
        <v>65.66</v>
      </c>
      <c r="I12" s="34">
        <v>62.63</v>
      </c>
      <c r="J12" s="34">
        <v>63.39</v>
      </c>
      <c r="K12" s="16"/>
    </row>
    <row r="13" spans="1:11" ht="32.25" thickBot="1" x14ac:dyDescent="0.3">
      <c r="A13" s="19">
        <v>7</v>
      </c>
      <c r="B13" s="35" t="s">
        <v>29</v>
      </c>
      <c r="C13" s="36" t="s">
        <v>30</v>
      </c>
      <c r="D13" s="37" t="s">
        <v>15</v>
      </c>
      <c r="E13" s="34">
        <v>26.34</v>
      </c>
      <c r="F13" s="34">
        <v>21.93</v>
      </c>
      <c r="G13" s="34">
        <v>12.66</v>
      </c>
      <c r="H13" s="34">
        <v>14.34</v>
      </c>
      <c r="I13" s="34">
        <v>13.86</v>
      </c>
      <c r="J13" s="34">
        <v>12.31</v>
      </c>
      <c r="K13" s="16"/>
    </row>
    <row r="14" spans="1:11" ht="32.25" thickBot="1" x14ac:dyDescent="0.3">
      <c r="A14" s="19">
        <v>8</v>
      </c>
      <c r="B14" s="35" t="s">
        <v>31</v>
      </c>
      <c r="C14" s="36" t="s">
        <v>32</v>
      </c>
      <c r="D14" s="37" t="s">
        <v>15</v>
      </c>
      <c r="E14" s="34">
        <v>1.97</v>
      </c>
      <c r="F14" s="34">
        <v>1.53</v>
      </c>
      <c r="G14" s="34">
        <v>1.69</v>
      </c>
      <c r="H14" s="34">
        <v>1.56</v>
      </c>
      <c r="I14" s="34">
        <v>1.48</v>
      </c>
      <c r="J14" s="34">
        <v>1.44</v>
      </c>
      <c r="K14" s="16"/>
    </row>
    <row r="15" spans="1:11" ht="32.25" thickBot="1" x14ac:dyDescent="0.3">
      <c r="A15" s="19">
        <v>9</v>
      </c>
      <c r="B15" s="35" t="s">
        <v>33</v>
      </c>
      <c r="C15" s="36" t="s">
        <v>34</v>
      </c>
      <c r="D15" s="37" t="s">
        <v>15</v>
      </c>
      <c r="E15" s="34">
        <v>3.65</v>
      </c>
      <c r="F15" s="34">
        <v>2.5299999999999998</v>
      </c>
      <c r="G15" s="34">
        <v>3.33</v>
      </c>
      <c r="H15" s="34">
        <v>3.18</v>
      </c>
      <c r="I15" s="34">
        <v>3.15</v>
      </c>
      <c r="J15" s="34">
        <v>2.54</v>
      </c>
      <c r="K15" s="16"/>
    </row>
    <row r="16" spans="1:11" ht="48" thickBot="1" x14ac:dyDescent="0.3">
      <c r="A16" s="19">
        <v>10</v>
      </c>
      <c r="B16" s="35" t="s">
        <v>35</v>
      </c>
      <c r="C16" s="36" t="s">
        <v>36</v>
      </c>
      <c r="D16" s="37" t="s">
        <v>15</v>
      </c>
      <c r="E16" s="34">
        <v>18.82</v>
      </c>
      <c r="F16" s="34">
        <v>20.41</v>
      </c>
      <c r="G16" s="34">
        <v>22.39</v>
      </c>
      <c r="H16" s="34">
        <v>18.059999999999999</v>
      </c>
      <c r="I16" s="34">
        <v>18.5</v>
      </c>
      <c r="J16" s="34">
        <v>15.14</v>
      </c>
      <c r="K16" s="16"/>
    </row>
    <row r="17" spans="1:11" ht="48" thickBot="1" x14ac:dyDescent="0.3">
      <c r="A17" s="19">
        <v>11</v>
      </c>
      <c r="B17" s="35" t="s">
        <v>37</v>
      </c>
      <c r="C17" s="36" t="s">
        <v>38</v>
      </c>
      <c r="D17" s="37" t="s">
        <v>15</v>
      </c>
      <c r="E17" s="34">
        <v>16.18</v>
      </c>
      <c r="F17" s="34">
        <v>24.37</v>
      </c>
      <c r="G17" s="34">
        <v>27.91</v>
      </c>
      <c r="H17" s="34">
        <v>22.51</v>
      </c>
      <c r="I17" s="34">
        <v>26.5</v>
      </c>
      <c r="J17" s="34">
        <v>23.52</v>
      </c>
      <c r="K17" s="16"/>
    </row>
    <row r="18" spans="1:11" ht="16.5" thickBot="1" x14ac:dyDescent="0.3">
      <c r="A18" s="19">
        <v>12</v>
      </c>
      <c r="B18" s="38" t="s">
        <v>39</v>
      </c>
      <c r="C18" s="36" t="s">
        <v>40</v>
      </c>
      <c r="D18" s="37" t="s">
        <v>15</v>
      </c>
      <c r="E18" s="34">
        <v>48.77</v>
      </c>
      <c r="F18" s="34">
        <v>47.86</v>
      </c>
      <c r="G18" s="34">
        <v>43.61</v>
      </c>
      <c r="H18" s="34">
        <v>44.79</v>
      </c>
      <c r="I18" s="34">
        <v>56.24</v>
      </c>
      <c r="J18" s="34">
        <v>55.58</v>
      </c>
      <c r="K18" s="16"/>
    </row>
    <row r="19" spans="1:11" ht="32.25" thickBot="1" x14ac:dyDescent="0.3">
      <c r="A19" s="19">
        <v>13</v>
      </c>
      <c r="B19" s="38" t="s">
        <v>41</v>
      </c>
      <c r="C19" s="36" t="s">
        <v>42</v>
      </c>
      <c r="D19" s="37" t="s">
        <v>15</v>
      </c>
      <c r="E19" s="34">
        <v>7.25</v>
      </c>
      <c r="F19" s="34">
        <v>7.55</v>
      </c>
      <c r="G19" s="34">
        <v>7.79</v>
      </c>
      <c r="H19" s="34">
        <v>7.25</v>
      </c>
      <c r="I19" s="34">
        <v>7.53</v>
      </c>
      <c r="J19" s="34">
        <v>5.09</v>
      </c>
      <c r="K19" s="16"/>
    </row>
    <row r="20" spans="1:11" ht="48" thickBot="1" x14ac:dyDescent="0.3">
      <c r="A20" s="19">
        <v>14</v>
      </c>
      <c r="B20" s="38" t="s">
        <v>43</v>
      </c>
      <c r="C20" s="36" t="s">
        <v>44</v>
      </c>
      <c r="D20" s="37" t="s">
        <v>15</v>
      </c>
      <c r="E20" s="34">
        <v>13.39</v>
      </c>
      <c r="F20" s="34">
        <v>12.79</v>
      </c>
      <c r="G20" s="34">
        <v>14.19</v>
      </c>
      <c r="H20" s="34">
        <v>11.49</v>
      </c>
      <c r="I20" s="34">
        <v>10.72</v>
      </c>
      <c r="J20" s="34">
        <v>8.61</v>
      </c>
      <c r="K20" s="16"/>
    </row>
    <row r="21" spans="1:11" ht="48" thickBot="1" x14ac:dyDescent="0.3">
      <c r="A21" s="19">
        <v>15</v>
      </c>
      <c r="B21" s="38" t="s">
        <v>45</v>
      </c>
      <c r="C21" s="36" t="s">
        <v>46</v>
      </c>
      <c r="D21" s="37" t="s">
        <v>15</v>
      </c>
      <c r="E21" s="34">
        <v>4.6100000000000003</v>
      </c>
      <c r="F21" s="34">
        <v>4.62</v>
      </c>
      <c r="G21" s="34">
        <v>4.79</v>
      </c>
      <c r="H21" s="34">
        <v>4.34</v>
      </c>
      <c r="I21" s="34">
        <v>4.1100000000000003</v>
      </c>
      <c r="J21" s="34">
        <v>4.8099999999999996</v>
      </c>
      <c r="K21" s="16"/>
    </row>
    <row r="22" spans="1:11" ht="32.25" thickBot="1" x14ac:dyDescent="0.3">
      <c r="A22" s="19">
        <v>16</v>
      </c>
      <c r="B22" s="38" t="s">
        <v>47</v>
      </c>
      <c r="C22" s="36" t="s">
        <v>48</v>
      </c>
      <c r="D22" s="37" t="s">
        <v>15</v>
      </c>
      <c r="E22" s="34">
        <v>10.73</v>
      </c>
      <c r="F22" s="34">
        <v>11.2</v>
      </c>
      <c r="G22" s="34">
        <v>12.12</v>
      </c>
      <c r="H22" s="34">
        <v>12.79</v>
      </c>
      <c r="I22" s="34">
        <v>10.56</v>
      </c>
      <c r="J22" s="34">
        <v>9.35</v>
      </c>
      <c r="K22" s="16"/>
    </row>
    <row r="23" spans="1:11" ht="49.5" customHeight="1" thickBot="1" x14ac:dyDescent="0.3">
      <c r="A23" s="19">
        <v>17</v>
      </c>
      <c r="B23" s="38" t="s">
        <v>49</v>
      </c>
      <c r="C23" s="36" t="s">
        <v>50</v>
      </c>
      <c r="D23" s="37" t="s">
        <v>15</v>
      </c>
      <c r="E23" s="34">
        <v>6.65</v>
      </c>
      <c r="F23" s="34">
        <v>5.56</v>
      </c>
      <c r="G23" s="34">
        <v>5.91</v>
      </c>
      <c r="H23" s="34">
        <v>6.14</v>
      </c>
      <c r="I23" s="34">
        <v>5.96</v>
      </c>
      <c r="J23" s="34">
        <v>4.8600000000000003</v>
      </c>
      <c r="K23" s="16"/>
    </row>
    <row r="24" spans="1:11" ht="32.25" thickBot="1" x14ac:dyDescent="0.3">
      <c r="A24" s="19">
        <v>18</v>
      </c>
      <c r="B24" s="38" t="s">
        <v>51</v>
      </c>
      <c r="C24" s="36" t="s">
        <v>52</v>
      </c>
      <c r="D24" s="37" t="s">
        <v>15</v>
      </c>
      <c r="E24" s="34">
        <v>7.05</v>
      </c>
      <c r="F24" s="34">
        <v>7.23</v>
      </c>
      <c r="G24" s="34">
        <v>8.41</v>
      </c>
      <c r="H24" s="34">
        <v>8.2200000000000006</v>
      </c>
      <c r="I24" s="34">
        <v>7.26</v>
      </c>
      <c r="J24" s="34">
        <v>7.83</v>
      </c>
      <c r="K24" s="16"/>
    </row>
    <row r="25" spans="1:11" ht="16.5" thickBot="1" x14ac:dyDescent="0.3">
      <c r="A25" s="19">
        <v>19</v>
      </c>
      <c r="B25" s="38" t="s">
        <v>53</v>
      </c>
      <c r="C25" s="36" t="s">
        <v>54</v>
      </c>
      <c r="D25" s="37" t="s">
        <v>15</v>
      </c>
      <c r="E25" s="34">
        <v>1.33</v>
      </c>
      <c r="F25" s="34">
        <v>1.23</v>
      </c>
      <c r="G25" s="34">
        <v>1.23</v>
      </c>
      <c r="H25" s="34">
        <v>1.17</v>
      </c>
      <c r="I25" s="34">
        <v>0.9</v>
      </c>
      <c r="J25" s="34">
        <v>0.84</v>
      </c>
      <c r="K25" s="16"/>
    </row>
    <row r="26" spans="1:11" ht="32.25" thickBot="1" x14ac:dyDescent="0.3">
      <c r="A26" s="19">
        <v>20</v>
      </c>
      <c r="B26" s="39" t="s">
        <v>55</v>
      </c>
      <c r="C26" s="28" t="s">
        <v>56</v>
      </c>
      <c r="D26" s="29" t="s">
        <v>15</v>
      </c>
      <c r="E26" s="30">
        <v>549.34</v>
      </c>
      <c r="F26" s="30">
        <v>567.24</v>
      </c>
      <c r="G26" s="30">
        <v>600.04</v>
      </c>
      <c r="H26" s="30">
        <v>574.66</v>
      </c>
      <c r="I26" s="30">
        <v>564.91999999999996</v>
      </c>
      <c r="J26" s="30">
        <v>563.66</v>
      </c>
      <c r="K26" s="16"/>
    </row>
    <row r="27" spans="1:11" ht="16.5" thickBot="1" x14ac:dyDescent="0.3">
      <c r="A27" s="19">
        <v>21</v>
      </c>
      <c r="B27" s="39" t="s">
        <v>57</v>
      </c>
      <c r="C27" s="28" t="s">
        <v>58</v>
      </c>
      <c r="D27" s="29" t="s">
        <v>15</v>
      </c>
      <c r="E27" s="30">
        <v>2.93</v>
      </c>
      <c r="F27" s="30">
        <v>2.29</v>
      </c>
      <c r="G27" s="30">
        <v>3.88</v>
      </c>
      <c r="H27" s="30">
        <v>3.19</v>
      </c>
      <c r="I27" s="30">
        <v>3.33</v>
      </c>
      <c r="J27" s="30">
        <v>2.94</v>
      </c>
      <c r="K27" s="16"/>
    </row>
    <row r="28" spans="1:11" ht="48" thickBot="1" x14ac:dyDescent="0.3">
      <c r="A28" s="19">
        <v>22</v>
      </c>
      <c r="B28" s="39" t="s">
        <v>59</v>
      </c>
      <c r="C28" s="28" t="s">
        <v>60</v>
      </c>
      <c r="D28" s="29" t="s">
        <v>15</v>
      </c>
      <c r="E28" s="30">
        <v>2.4900000000000002</v>
      </c>
      <c r="F28" s="30">
        <v>2.25</v>
      </c>
      <c r="G28" s="30">
        <v>0.97</v>
      </c>
      <c r="H28" s="30">
        <v>0.53</v>
      </c>
      <c r="I28" s="30">
        <v>2.0299999999999998</v>
      </c>
      <c r="J28" s="30">
        <v>2.81</v>
      </c>
      <c r="K28" s="16"/>
    </row>
    <row r="29" spans="1:11" ht="16.5" thickBot="1" x14ac:dyDescent="0.3">
      <c r="A29" s="19">
        <v>23</v>
      </c>
      <c r="B29" s="39" t="s">
        <v>61</v>
      </c>
      <c r="C29" s="28" t="s">
        <v>62</v>
      </c>
      <c r="D29" s="29" t="s">
        <v>15</v>
      </c>
      <c r="E29" s="30">
        <v>0.48</v>
      </c>
      <c r="F29" s="30">
        <v>0.4</v>
      </c>
      <c r="G29" s="30">
        <v>0.41</v>
      </c>
      <c r="H29" s="30">
        <v>0.42</v>
      </c>
      <c r="I29" s="30">
        <v>0.43</v>
      </c>
      <c r="J29" s="30">
        <v>0.42</v>
      </c>
      <c r="K29" s="16"/>
    </row>
    <row r="30" spans="1:11" ht="16.5" thickBot="1" x14ac:dyDescent="0.3">
      <c r="A30" s="19">
        <v>24</v>
      </c>
      <c r="B30" s="39" t="s">
        <v>63</v>
      </c>
      <c r="C30" s="28" t="s">
        <v>64</v>
      </c>
      <c r="D30" s="29" t="s">
        <v>15</v>
      </c>
      <c r="E30" s="30">
        <v>8.57</v>
      </c>
      <c r="F30" s="30">
        <v>5.13</v>
      </c>
      <c r="G30" s="30">
        <v>5.48</v>
      </c>
      <c r="H30" s="30">
        <v>6.98</v>
      </c>
      <c r="I30" s="30">
        <v>5.53</v>
      </c>
      <c r="J30" s="30">
        <v>4.9400000000000004</v>
      </c>
      <c r="K30" s="16"/>
    </row>
    <row r="31" spans="1:11" ht="16.5" thickBot="1" x14ac:dyDescent="0.3">
      <c r="A31" s="19">
        <v>25</v>
      </c>
      <c r="B31" s="39" t="s">
        <v>65</v>
      </c>
      <c r="C31" s="28" t="s">
        <v>66</v>
      </c>
      <c r="D31" s="29" t="s">
        <v>15</v>
      </c>
      <c r="E31" s="30">
        <v>0</v>
      </c>
      <c r="F31" s="30">
        <v>0</v>
      </c>
      <c r="G31" s="30">
        <v>0</v>
      </c>
      <c r="H31" s="30">
        <v>0</v>
      </c>
      <c r="I31" s="30">
        <v>0.04</v>
      </c>
      <c r="J31" s="30">
        <v>0.04</v>
      </c>
      <c r="K31" s="16"/>
    </row>
    <row r="32" spans="1:11" ht="51.75" customHeight="1" thickBot="1" x14ac:dyDescent="0.3">
      <c r="A32" s="19">
        <v>26</v>
      </c>
      <c r="B32" s="39" t="s">
        <v>67</v>
      </c>
      <c r="C32" s="28" t="s">
        <v>68</v>
      </c>
      <c r="D32" s="29" t="s">
        <v>15</v>
      </c>
      <c r="E32" s="30">
        <v>13.51</v>
      </c>
      <c r="F32" s="30">
        <v>0.6</v>
      </c>
      <c r="G32" s="30">
        <v>1.37</v>
      </c>
      <c r="H32" s="30">
        <v>1.1599999999999999</v>
      </c>
      <c r="I32" s="30">
        <v>1.1599999999999999</v>
      </c>
      <c r="J32" s="30">
        <v>1.1299999999999999</v>
      </c>
      <c r="K32" s="16"/>
    </row>
    <row r="33" spans="1:11" ht="16.5" thickBot="1" x14ac:dyDescent="0.3">
      <c r="A33" s="19">
        <v>27</v>
      </c>
      <c r="B33" s="39" t="s">
        <v>69</v>
      </c>
      <c r="C33" s="28" t="s">
        <v>70</v>
      </c>
      <c r="D33" s="29" t="s">
        <v>15</v>
      </c>
      <c r="E33" s="30">
        <v>6.09</v>
      </c>
      <c r="F33" s="30">
        <v>4.8099999999999996</v>
      </c>
      <c r="G33" s="30">
        <v>2.31</v>
      </c>
      <c r="H33" s="30">
        <v>1.85</v>
      </c>
      <c r="I33" s="30">
        <v>1.58</v>
      </c>
      <c r="J33" s="30">
        <v>1.42</v>
      </c>
      <c r="K33" s="16"/>
    </row>
    <row r="34" spans="1:11" ht="16.5" thickBot="1" x14ac:dyDescent="0.3">
      <c r="A34" s="19">
        <v>28</v>
      </c>
      <c r="B34" s="39" t="s">
        <v>71</v>
      </c>
      <c r="C34" s="28" t="s">
        <v>72</v>
      </c>
      <c r="D34" s="29" t="s">
        <v>15</v>
      </c>
      <c r="E34" s="30">
        <v>0.59</v>
      </c>
      <c r="F34" s="30">
        <v>0.62</v>
      </c>
      <c r="G34" s="30">
        <v>0.66</v>
      </c>
      <c r="H34" s="30">
        <v>0.72</v>
      </c>
      <c r="I34" s="30">
        <v>0.67</v>
      </c>
      <c r="J34" s="30">
        <v>0.6</v>
      </c>
      <c r="K34" s="16"/>
    </row>
    <row r="35" spans="1:11" ht="32.25" thickBot="1" x14ac:dyDescent="0.3">
      <c r="A35" s="19">
        <v>29</v>
      </c>
      <c r="B35" s="39" t="s">
        <v>73</v>
      </c>
      <c r="C35" s="28" t="s">
        <v>74</v>
      </c>
      <c r="D35" s="29" t="s">
        <v>15</v>
      </c>
      <c r="E35" s="30">
        <v>7.29</v>
      </c>
      <c r="F35" s="30">
        <v>6.58</v>
      </c>
      <c r="G35" s="30">
        <v>6.64</v>
      </c>
      <c r="H35" s="30">
        <v>6.21</v>
      </c>
      <c r="I35" s="30">
        <v>5.93</v>
      </c>
      <c r="J35" s="30">
        <v>5.4</v>
      </c>
      <c r="K35" s="16"/>
    </row>
    <row r="36" spans="1:11" ht="32.25" thickBot="1" x14ac:dyDescent="0.3">
      <c r="A36" s="19">
        <v>30</v>
      </c>
      <c r="B36" s="39" t="s">
        <v>75</v>
      </c>
      <c r="C36" s="28" t="s">
        <v>76</v>
      </c>
      <c r="D36" s="29" t="s">
        <v>15</v>
      </c>
      <c r="E36" s="30">
        <v>23.43</v>
      </c>
      <c r="F36" s="30">
        <v>26.44</v>
      </c>
      <c r="G36" s="30">
        <v>18.66</v>
      </c>
      <c r="H36" s="30">
        <v>15.78</v>
      </c>
      <c r="I36" s="30">
        <v>22.08</v>
      </c>
      <c r="J36" s="30">
        <v>20.67</v>
      </c>
      <c r="K36" s="16"/>
    </row>
    <row r="37" spans="1:11" ht="15.75" x14ac:dyDescent="0.25">
      <c r="A37" s="15"/>
      <c r="B37" s="16"/>
      <c r="C37" s="16"/>
      <c r="D37" s="16"/>
      <c r="E37" s="15"/>
      <c r="F37" s="15"/>
      <c r="G37" s="15"/>
      <c r="H37" s="15"/>
      <c r="I37" s="15"/>
      <c r="J37" s="15"/>
      <c r="K37" s="16"/>
    </row>
    <row r="38" spans="1:11" ht="15.75" x14ac:dyDescent="0.25">
      <c r="A38" s="15"/>
      <c r="B38" s="66" t="s">
        <v>123</v>
      </c>
      <c r="C38" s="16"/>
      <c r="D38" s="16"/>
      <c r="E38" s="26"/>
      <c r="F38" s="26"/>
      <c r="G38" s="26"/>
      <c r="H38" s="26"/>
      <c r="I38" s="26"/>
      <c r="J38" s="26"/>
      <c r="K38" s="16"/>
    </row>
    <row r="39" spans="1:11" ht="15.75" x14ac:dyDescent="0.25">
      <c r="A39" s="15"/>
      <c r="B39" s="65" t="s">
        <v>124</v>
      </c>
      <c r="C39" s="16"/>
      <c r="D39" s="16"/>
      <c r="E39" s="16"/>
      <c r="F39" s="16"/>
      <c r="G39" s="16"/>
      <c r="H39" s="16"/>
      <c r="I39" s="16"/>
      <c r="J39" s="16"/>
      <c r="K39" s="16"/>
    </row>
  </sheetData>
  <mergeCells count="5">
    <mergeCell ref="B6:J6"/>
    <mergeCell ref="B11:J11"/>
    <mergeCell ref="I3:J3"/>
    <mergeCell ref="B2:J2"/>
    <mergeCell ref="B1:J1"/>
  </mergeCell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zoomScale="6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M42"/>
    </sheetView>
  </sheetViews>
  <sheetFormatPr defaultRowHeight="15" x14ac:dyDescent="0.25"/>
  <cols>
    <col min="1" max="1" width="4.140625" customWidth="1"/>
    <col min="2" max="2" width="36.85546875" customWidth="1"/>
    <col min="3" max="3" width="12" customWidth="1"/>
    <col min="4" max="4" width="11.7109375" customWidth="1"/>
    <col min="5" max="8" width="11.42578125" customWidth="1"/>
    <col min="9" max="11" width="11.7109375" customWidth="1"/>
    <col min="12" max="13" width="11.42578125" customWidth="1"/>
    <col min="17" max="17" width="70.5703125" customWidth="1"/>
  </cols>
  <sheetData>
    <row r="1" spans="1:15" ht="18.75" x14ac:dyDescent="0.3">
      <c r="A1" s="14"/>
      <c r="B1" s="125" t="s">
        <v>161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99"/>
      <c r="O1" s="99"/>
    </row>
    <row r="2" spans="1:15" ht="18.75" x14ac:dyDescent="0.3">
      <c r="A2" s="14"/>
      <c r="B2" s="124" t="s">
        <v>126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00"/>
      <c r="O2" s="100"/>
    </row>
    <row r="3" spans="1:15" ht="16.5" thickBot="1" x14ac:dyDescent="0.3">
      <c r="A3" s="15"/>
      <c r="B3" s="16"/>
      <c r="C3" s="16"/>
      <c r="D3" s="16"/>
      <c r="E3" s="16"/>
      <c r="F3" s="16"/>
      <c r="G3" s="126" t="s">
        <v>159</v>
      </c>
      <c r="H3" s="126"/>
      <c r="I3" s="126"/>
      <c r="J3" s="126"/>
      <c r="K3" s="126"/>
      <c r="L3" s="126"/>
      <c r="M3" s="126"/>
      <c r="N3" s="16"/>
      <c r="O3" s="16"/>
    </row>
    <row r="4" spans="1:15" ht="63.75" thickBot="1" x14ac:dyDescent="0.3">
      <c r="A4" s="19"/>
      <c r="B4" s="20"/>
      <c r="C4" s="21" t="s">
        <v>77</v>
      </c>
      <c r="D4" s="22" t="s">
        <v>0</v>
      </c>
      <c r="E4" s="22">
        <v>2016</v>
      </c>
      <c r="F4" s="22">
        <v>2017</v>
      </c>
      <c r="G4" s="22">
        <v>2018</v>
      </c>
      <c r="H4" s="22">
        <v>2019</v>
      </c>
      <c r="I4" s="22">
        <v>2020</v>
      </c>
      <c r="J4" s="22">
        <v>2021</v>
      </c>
      <c r="K4" s="22">
        <v>2022</v>
      </c>
      <c r="L4" s="22">
        <v>2023</v>
      </c>
      <c r="M4" s="22">
        <v>2024</v>
      </c>
      <c r="N4" s="16"/>
      <c r="O4" s="16"/>
    </row>
    <row r="5" spans="1:15" ht="16.5" thickBot="1" x14ac:dyDescent="0.3">
      <c r="A5" s="19">
        <v>1</v>
      </c>
      <c r="B5" s="23" t="s">
        <v>14</v>
      </c>
      <c r="C5" s="23"/>
      <c r="D5" s="24" t="s">
        <v>15</v>
      </c>
      <c r="E5" s="79">
        <v>1301.6300000000001</v>
      </c>
      <c r="F5" s="79">
        <v>1264.222</v>
      </c>
      <c r="G5" s="79">
        <v>1246.854</v>
      </c>
      <c r="H5" s="79">
        <v>1208.4269999999999</v>
      </c>
      <c r="I5" s="79">
        <v>1195.3140000000001</v>
      </c>
      <c r="J5" s="79">
        <v>1273.395</v>
      </c>
      <c r="K5" s="79">
        <v>1263.405</v>
      </c>
      <c r="L5" s="79">
        <v>1272.3589999999999</v>
      </c>
      <c r="M5" s="79">
        <v>1283.5250000000001</v>
      </c>
      <c r="N5" s="16"/>
    </row>
    <row r="6" spans="1:15" ht="16.5" thickBot="1" x14ac:dyDescent="0.3">
      <c r="A6" s="127" t="s">
        <v>78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9"/>
      <c r="N6" s="16"/>
    </row>
    <row r="7" spans="1:15" ht="32.25" thickBot="1" x14ac:dyDescent="0.3">
      <c r="A7" s="67">
        <v>2</v>
      </c>
      <c r="B7" s="68" t="s">
        <v>79</v>
      </c>
      <c r="C7" s="69" t="s">
        <v>18</v>
      </c>
      <c r="D7" s="70" t="s">
        <v>15</v>
      </c>
      <c r="E7" s="71">
        <v>480.16</v>
      </c>
      <c r="F7" s="71">
        <v>443.88799999999998</v>
      </c>
      <c r="G7" s="71">
        <v>423.78100000000001</v>
      </c>
      <c r="H7" s="71">
        <v>378.12799999999999</v>
      </c>
      <c r="I7" s="71">
        <v>367.02</v>
      </c>
      <c r="J7" s="71">
        <v>395.23099999999999</v>
      </c>
      <c r="K7" s="71">
        <v>388.63900000000001</v>
      </c>
      <c r="L7" s="71">
        <v>359.51600000000002</v>
      </c>
      <c r="M7" s="71">
        <v>379.63900000000001</v>
      </c>
      <c r="N7" s="16"/>
    </row>
    <row r="8" spans="1:15" ht="32.25" thickBot="1" x14ac:dyDescent="0.3">
      <c r="A8" s="19">
        <v>3</v>
      </c>
      <c r="B8" s="27" t="s">
        <v>21</v>
      </c>
      <c r="C8" s="28" t="s">
        <v>20</v>
      </c>
      <c r="D8" s="29" t="s">
        <v>15</v>
      </c>
      <c r="E8" s="30">
        <v>1.52</v>
      </c>
      <c r="F8" s="30">
        <v>6.8140000000000001</v>
      </c>
      <c r="G8" s="30">
        <v>8.7409999999999997</v>
      </c>
      <c r="H8" s="30">
        <v>8.1020000000000003</v>
      </c>
      <c r="I8" s="30">
        <v>8.2850000000000001</v>
      </c>
      <c r="J8" s="30">
        <v>9.173</v>
      </c>
      <c r="K8" s="30">
        <v>12.005000000000001</v>
      </c>
      <c r="L8" s="71">
        <v>12.36</v>
      </c>
      <c r="M8" s="71">
        <v>11.831</v>
      </c>
      <c r="N8" s="16"/>
    </row>
    <row r="9" spans="1:15" ht="32.25" thickBot="1" x14ac:dyDescent="0.3">
      <c r="A9" s="19">
        <v>4</v>
      </c>
      <c r="B9" s="95" t="s">
        <v>23</v>
      </c>
      <c r="C9" s="96" t="s">
        <v>80</v>
      </c>
      <c r="D9" s="97" t="s">
        <v>15</v>
      </c>
      <c r="E9" s="98">
        <v>175.37</v>
      </c>
      <c r="F9" s="98">
        <v>179.59200000000001</v>
      </c>
      <c r="G9" s="98">
        <v>186.971</v>
      </c>
      <c r="H9" s="98">
        <v>181.917</v>
      </c>
      <c r="I9" s="98">
        <v>177.136</v>
      </c>
      <c r="J9" s="98">
        <v>187.881</v>
      </c>
      <c r="K9" s="98">
        <v>179.95599999999999</v>
      </c>
      <c r="L9" s="71">
        <v>191.03</v>
      </c>
      <c r="M9" s="71">
        <v>193.11099999999999</v>
      </c>
      <c r="N9" s="16"/>
    </row>
    <row r="10" spans="1:15" ht="16.5" thickBot="1" x14ac:dyDescent="0.3">
      <c r="A10" s="19"/>
      <c r="B10" s="120" t="s">
        <v>26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2"/>
      <c r="N10" s="16"/>
      <c r="O10" s="16"/>
    </row>
    <row r="11" spans="1:15" ht="32.25" thickBot="1" x14ac:dyDescent="0.3">
      <c r="A11" s="19">
        <v>5</v>
      </c>
      <c r="B11" s="31" t="s">
        <v>81</v>
      </c>
      <c r="C11" s="32" t="s">
        <v>82</v>
      </c>
      <c r="D11" s="33" t="s">
        <v>15</v>
      </c>
      <c r="E11" s="34">
        <v>49.81</v>
      </c>
      <c r="F11" s="34">
        <v>52.283999999999999</v>
      </c>
      <c r="G11" s="34">
        <v>50.542999999999999</v>
      </c>
      <c r="H11" s="34">
        <v>49.040999999999997</v>
      </c>
      <c r="I11" s="34">
        <v>50.271999999999998</v>
      </c>
      <c r="J11" s="34">
        <v>50.673000000000002</v>
      </c>
      <c r="K11" s="34" t="s">
        <v>122</v>
      </c>
      <c r="L11" s="34" t="s">
        <v>122</v>
      </c>
      <c r="M11" s="34" t="s">
        <v>122</v>
      </c>
      <c r="N11" s="16"/>
      <c r="O11" s="16"/>
    </row>
    <row r="12" spans="1:15" ht="48" thickBot="1" x14ac:dyDescent="0.3">
      <c r="A12" s="19">
        <v>6</v>
      </c>
      <c r="B12" s="35" t="s">
        <v>83</v>
      </c>
      <c r="C12" s="36" t="s">
        <v>84</v>
      </c>
      <c r="D12" s="37" t="s">
        <v>15</v>
      </c>
      <c r="E12" s="40">
        <v>10.81</v>
      </c>
      <c r="F12" s="40">
        <v>8.8040000000000003</v>
      </c>
      <c r="G12" s="40">
        <v>7.7969999999999997</v>
      </c>
      <c r="H12" s="40">
        <v>7.6109999999999998</v>
      </c>
      <c r="I12" s="40">
        <v>5.7930000000000001</v>
      </c>
      <c r="J12" s="40">
        <v>8.1280000000000001</v>
      </c>
      <c r="K12" s="34" t="s">
        <v>122</v>
      </c>
      <c r="L12" s="34" t="s">
        <v>122</v>
      </c>
      <c r="M12" s="34" t="s">
        <v>122</v>
      </c>
      <c r="N12" s="16"/>
      <c r="O12" s="16"/>
    </row>
    <row r="13" spans="1:15" ht="79.5" thickBot="1" x14ac:dyDescent="0.3">
      <c r="A13" s="19">
        <v>7</v>
      </c>
      <c r="B13" s="35" t="s">
        <v>85</v>
      </c>
      <c r="C13" s="36" t="s">
        <v>86</v>
      </c>
      <c r="D13" s="37" t="s">
        <v>15</v>
      </c>
      <c r="E13" s="40">
        <v>14.74</v>
      </c>
      <c r="F13" s="40">
        <v>14.423999999999999</v>
      </c>
      <c r="G13" s="40">
        <v>18.350000000000001</v>
      </c>
      <c r="H13" s="40">
        <v>25.074000000000002</v>
      </c>
      <c r="I13" s="40">
        <v>26.315999999999999</v>
      </c>
      <c r="J13" s="40">
        <v>29.538</v>
      </c>
      <c r="K13" s="34" t="s">
        <v>122</v>
      </c>
      <c r="L13" s="34" t="s">
        <v>122</v>
      </c>
      <c r="M13" s="34" t="s">
        <v>122</v>
      </c>
      <c r="N13" s="16"/>
      <c r="O13" s="16"/>
    </row>
    <row r="14" spans="1:15" ht="32.25" thickBot="1" x14ac:dyDescent="0.3">
      <c r="A14" s="19">
        <v>8</v>
      </c>
      <c r="B14" s="35" t="s">
        <v>87</v>
      </c>
      <c r="C14" s="36" t="s">
        <v>88</v>
      </c>
      <c r="D14" s="37" t="s">
        <v>15</v>
      </c>
      <c r="E14" s="40">
        <v>14.27</v>
      </c>
      <c r="F14" s="40">
        <v>14.739000000000001</v>
      </c>
      <c r="G14" s="40">
        <v>18.616</v>
      </c>
      <c r="H14" s="40">
        <v>15.724</v>
      </c>
      <c r="I14" s="40">
        <v>12.714</v>
      </c>
      <c r="J14" s="40">
        <v>15.930999999999999</v>
      </c>
      <c r="K14" s="34" t="s">
        <v>122</v>
      </c>
      <c r="L14" s="34" t="s">
        <v>122</v>
      </c>
      <c r="M14" s="34" t="s">
        <v>122</v>
      </c>
      <c r="N14" s="16"/>
      <c r="O14" s="16"/>
    </row>
    <row r="15" spans="1:15" ht="32.25" thickBot="1" x14ac:dyDescent="0.3">
      <c r="A15" s="19">
        <v>9</v>
      </c>
      <c r="B15" s="35" t="s">
        <v>89</v>
      </c>
      <c r="C15" s="36" t="s">
        <v>90</v>
      </c>
      <c r="D15" s="37" t="s">
        <v>15</v>
      </c>
      <c r="E15" s="40">
        <v>53.83</v>
      </c>
      <c r="F15" s="40">
        <v>55.01</v>
      </c>
      <c r="G15" s="40">
        <v>56.984000000000002</v>
      </c>
      <c r="H15" s="40">
        <v>52.975000000000001</v>
      </c>
      <c r="I15" s="40">
        <v>52.103000000000002</v>
      </c>
      <c r="J15" s="40">
        <v>55.008000000000003</v>
      </c>
      <c r="K15" s="34" t="s">
        <v>122</v>
      </c>
      <c r="L15" s="34" t="s">
        <v>122</v>
      </c>
      <c r="M15" s="34" t="s">
        <v>122</v>
      </c>
      <c r="N15" s="16"/>
      <c r="O15" s="16"/>
    </row>
    <row r="16" spans="1:15" ht="48" thickBot="1" x14ac:dyDescent="0.3">
      <c r="A16" s="19">
        <v>10</v>
      </c>
      <c r="B16" s="35" t="s">
        <v>91</v>
      </c>
      <c r="C16" s="36" t="s">
        <v>92</v>
      </c>
      <c r="D16" s="37" t="s">
        <v>15</v>
      </c>
      <c r="E16" s="40">
        <v>0.56999999999999995</v>
      </c>
      <c r="F16" s="40">
        <v>0.54200000000000004</v>
      </c>
      <c r="G16" s="40">
        <v>0.56799999999999995</v>
      </c>
      <c r="H16" s="40">
        <v>0.67</v>
      </c>
      <c r="I16" s="40">
        <v>0.57999999999999996</v>
      </c>
      <c r="J16" s="40">
        <v>0.59799999999999998</v>
      </c>
      <c r="K16" s="34" t="s">
        <v>122</v>
      </c>
      <c r="L16" s="34" t="s">
        <v>122</v>
      </c>
      <c r="M16" s="34" t="s">
        <v>122</v>
      </c>
      <c r="N16" s="16"/>
      <c r="O16" s="16"/>
    </row>
    <row r="17" spans="1:16" ht="63.75" thickBot="1" x14ac:dyDescent="0.3">
      <c r="A17" s="19">
        <v>11</v>
      </c>
      <c r="B17" s="38" t="s">
        <v>93</v>
      </c>
      <c r="C17" s="36" t="s">
        <v>94</v>
      </c>
      <c r="D17" s="37" t="s">
        <v>15</v>
      </c>
      <c r="E17" s="40">
        <v>12.5</v>
      </c>
      <c r="F17" s="40">
        <v>14.465</v>
      </c>
      <c r="G17" s="40">
        <v>14.52</v>
      </c>
      <c r="H17" s="40">
        <v>13.256</v>
      </c>
      <c r="I17" s="40">
        <v>13.452</v>
      </c>
      <c r="J17" s="40">
        <v>11.558999999999999</v>
      </c>
      <c r="K17" s="34" t="s">
        <v>122</v>
      </c>
      <c r="L17" s="34" t="s">
        <v>122</v>
      </c>
      <c r="M17" s="34" t="s">
        <v>122</v>
      </c>
      <c r="N17" s="16"/>
      <c r="O17" s="16"/>
    </row>
    <row r="18" spans="1:16" ht="63.75" thickBot="1" x14ac:dyDescent="0.3">
      <c r="A18" s="19">
        <v>12</v>
      </c>
      <c r="B18" s="38" t="s">
        <v>95</v>
      </c>
      <c r="C18" s="36" t="s">
        <v>96</v>
      </c>
      <c r="D18" s="37" t="s">
        <v>15</v>
      </c>
      <c r="E18" s="40">
        <v>3.68</v>
      </c>
      <c r="F18" s="40">
        <v>5.0860000000000003</v>
      </c>
      <c r="G18" s="40">
        <v>5.383</v>
      </c>
      <c r="H18" s="40">
        <v>4.3239999999999998</v>
      </c>
      <c r="I18" s="40">
        <v>3.766</v>
      </c>
      <c r="J18" s="40">
        <v>4.2039999999999997</v>
      </c>
      <c r="K18" s="34" t="s">
        <v>122</v>
      </c>
      <c r="L18" s="34" t="s">
        <v>122</v>
      </c>
      <c r="M18" s="34" t="s">
        <v>122</v>
      </c>
      <c r="N18" s="16"/>
      <c r="O18" s="16"/>
    </row>
    <row r="19" spans="1:16" ht="48" thickBot="1" x14ac:dyDescent="0.3">
      <c r="A19" s="19">
        <v>13</v>
      </c>
      <c r="B19" s="38" t="s">
        <v>97</v>
      </c>
      <c r="C19" s="36" t="s">
        <v>98</v>
      </c>
      <c r="D19" s="37" t="s">
        <v>15</v>
      </c>
      <c r="E19" s="40">
        <v>2.78</v>
      </c>
      <c r="F19" s="40">
        <v>2.758</v>
      </c>
      <c r="G19" s="40">
        <v>2.73</v>
      </c>
      <c r="H19" s="40">
        <v>2.4820000000000002</v>
      </c>
      <c r="I19" s="40">
        <v>2.9079999999999999</v>
      </c>
      <c r="J19" s="40">
        <v>2.7410000000000001</v>
      </c>
      <c r="K19" s="34" t="s">
        <v>122</v>
      </c>
      <c r="L19" s="34" t="s">
        <v>122</v>
      </c>
      <c r="M19" s="34" t="s">
        <v>122</v>
      </c>
      <c r="N19" s="16"/>
      <c r="O19" s="16"/>
    </row>
    <row r="20" spans="1:16" ht="32.25" thickBot="1" x14ac:dyDescent="0.3">
      <c r="A20" s="19">
        <v>14</v>
      </c>
      <c r="B20" s="38" t="s">
        <v>99</v>
      </c>
      <c r="C20" s="36" t="s">
        <v>100</v>
      </c>
      <c r="D20" s="37" t="s">
        <v>15</v>
      </c>
      <c r="E20" s="40">
        <v>1.27</v>
      </c>
      <c r="F20" s="40">
        <v>1.081</v>
      </c>
      <c r="G20" s="40">
        <v>1.119</v>
      </c>
      <c r="H20" s="40">
        <v>1.093</v>
      </c>
      <c r="I20" s="40">
        <v>0.92300000000000004</v>
      </c>
      <c r="J20" s="40">
        <v>0.85799999999999998</v>
      </c>
      <c r="K20" s="34" t="s">
        <v>122</v>
      </c>
      <c r="L20" s="34" t="s">
        <v>122</v>
      </c>
      <c r="M20" s="34" t="s">
        <v>122</v>
      </c>
      <c r="N20" s="16"/>
      <c r="O20" s="16"/>
    </row>
    <row r="21" spans="1:16" ht="48" thickBot="1" x14ac:dyDescent="0.3">
      <c r="A21" s="19">
        <v>15</v>
      </c>
      <c r="B21" s="38" t="s">
        <v>101</v>
      </c>
      <c r="C21" s="36" t="s">
        <v>102</v>
      </c>
      <c r="D21" s="37" t="s">
        <v>15</v>
      </c>
      <c r="E21" s="40">
        <v>7.73</v>
      </c>
      <c r="F21" s="40">
        <v>6.569</v>
      </c>
      <c r="G21" s="40">
        <v>7.1550000000000002</v>
      </c>
      <c r="H21" s="40">
        <v>6.4180000000000001</v>
      </c>
      <c r="I21" s="40">
        <v>5.49</v>
      </c>
      <c r="J21" s="40">
        <v>5.742</v>
      </c>
      <c r="K21" s="34" t="s">
        <v>122</v>
      </c>
      <c r="L21" s="34" t="s">
        <v>122</v>
      </c>
      <c r="M21" s="34" t="s">
        <v>122</v>
      </c>
      <c r="N21" s="16"/>
      <c r="O21" s="16"/>
    </row>
    <row r="22" spans="1:16" ht="32.25" thickBot="1" x14ac:dyDescent="0.3">
      <c r="A22" s="19">
        <v>16</v>
      </c>
      <c r="B22" s="38" t="s">
        <v>51</v>
      </c>
      <c r="C22" s="36" t="s">
        <v>103</v>
      </c>
      <c r="D22" s="37" t="s">
        <v>15</v>
      </c>
      <c r="E22" s="40">
        <v>2.8</v>
      </c>
      <c r="F22" s="40">
        <v>3.1890000000000001</v>
      </c>
      <c r="G22" s="40">
        <v>2.81</v>
      </c>
      <c r="H22" s="40">
        <v>2.6970000000000001</v>
      </c>
      <c r="I22" s="40">
        <v>2.2989999999999999</v>
      </c>
      <c r="J22" s="40">
        <v>2.4529999999999998</v>
      </c>
      <c r="K22" s="34" t="s">
        <v>122</v>
      </c>
      <c r="L22" s="34" t="s">
        <v>122</v>
      </c>
      <c r="M22" s="34" t="s">
        <v>122</v>
      </c>
      <c r="N22" s="16"/>
      <c r="O22" s="16"/>
    </row>
    <row r="23" spans="1:16" ht="48" thickBot="1" x14ac:dyDescent="0.3">
      <c r="A23" s="19">
        <v>17</v>
      </c>
      <c r="B23" s="38" t="s">
        <v>104</v>
      </c>
      <c r="C23" s="36" t="s">
        <v>105</v>
      </c>
      <c r="D23" s="37" t="s">
        <v>15</v>
      </c>
      <c r="E23" s="40">
        <v>0.57999999999999996</v>
      </c>
      <c r="F23" s="40">
        <v>0.63600000000000001</v>
      </c>
      <c r="G23" s="40">
        <v>0.39600000000000002</v>
      </c>
      <c r="H23" s="40">
        <v>0.55600000000000005</v>
      </c>
      <c r="I23" s="40">
        <v>0.51700000000000002</v>
      </c>
      <c r="J23" s="40">
        <v>0.45400000000000001</v>
      </c>
      <c r="K23" s="34" t="s">
        <v>122</v>
      </c>
      <c r="L23" s="34" t="s">
        <v>122</v>
      </c>
      <c r="M23" s="34" t="s">
        <v>122</v>
      </c>
      <c r="N23" s="16"/>
      <c r="O23" s="16"/>
    </row>
    <row r="24" spans="1:16" ht="48" thickBot="1" x14ac:dyDescent="0.3">
      <c r="A24" s="19">
        <v>18</v>
      </c>
      <c r="B24" s="39" t="s">
        <v>106</v>
      </c>
      <c r="C24" s="28" t="s">
        <v>24</v>
      </c>
      <c r="D24" s="29" t="s">
        <v>15</v>
      </c>
      <c r="E24" s="30">
        <v>200.1</v>
      </c>
      <c r="F24" s="30">
        <v>192.39</v>
      </c>
      <c r="G24" s="30">
        <v>184.29</v>
      </c>
      <c r="H24" s="30">
        <v>181.458</v>
      </c>
      <c r="I24" s="30">
        <v>175.166</v>
      </c>
      <c r="J24" s="30">
        <v>169.828</v>
      </c>
      <c r="K24" s="30">
        <v>173.98599999999999</v>
      </c>
      <c r="L24" s="30">
        <v>180.547</v>
      </c>
      <c r="M24" s="30">
        <v>169.947</v>
      </c>
      <c r="N24" s="16"/>
      <c r="O24" s="16"/>
    </row>
    <row r="25" spans="1:16" ht="48" thickBot="1" x14ac:dyDescent="0.3">
      <c r="A25" s="19">
        <v>19</v>
      </c>
      <c r="B25" s="39" t="s">
        <v>107</v>
      </c>
      <c r="C25" s="28" t="s">
        <v>56</v>
      </c>
      <c r="D25" s="29" t="s">
        <v>15</v>
      </c>
      <c r="E25" s="30">
        <v>394.36</v>
      </c>
      <c r="F25" s="30">
        <v>392.75</v>
      </c>
      <c r="G25" s="30">
        <v>402.02300000000002</v>
      </c>
      <c r="H25" s="30">
        <v>419.096</v>
      </c>
      <c r="I25" s="30">
        <v>422.26100000000002</v>
      </c>
      <c r="J25" s="30">
        <v>471.15800000000002</v>
      </c>
      <c r="K25" s="30">
        <v>464.58699999999999</v>
      </c>
      <c r="L25" s="30">
        <v>489.11</v>
      </c>
      <c r="M25" s="30">
        <v>494.76600000000002</v>
      </c>
      <c r="N25" s="16"/>
      <c r="O25" s="16"/>
    </row>
    <row r="26" spans="1:16" ht="16.5" thickBot="1" x14ac:dyDescent="0.3">
      <c r="A26" s="19">
        <v>20</v>
      </c>
      <c r="B26" s="39" t="s">
        <v>57</v>
      </c>
      <c r="C26" s="28" t="s">
        <v>58</v>
      </c>
      <c r="D26" s="29" t="s">
        <v>15</v>
      </c>
      <c r="E26" s="30">
        <v>15.13</v>
      </c>
      <c r="F26" s="30">
        <v>14.516</v>
      </c>
      <c r="G26" s="30">
        <v>12.010999999999999</v>
      </c>
      <c r="H26" s="30">
        <v>11.715999999999999</v>
      </c>
      <c r="I26" s="30">
        <v>19.824000000000002</v>
      </c>
      <c r="J26" s="30">
        <v>14.595000000000001</v>
      </c>
      <c r="K26" s="30">
        <v>13.885999999999999</v>
      </c>
      <c r="L26" s="30">
        <v>13.583</v>
      </c>
      <c r="M26" s="30">
        <v>21.004000000000001</v>
      </c>
      <c r="N26" s="16"/>
      <c r="O26" s="16"/>
      <c r="P26" s="103"/>
    </row>
    <row r="27" spans="1:16" ht="32.25" thickBot="1" x14ac:dyDescent="0.3">
      <c r="A27" s="19">
        <v>21</v>
      </c>
      <c r="B27" s="39" t="s">
        <v>108</v>
      </c>
      <c r="C27" s="28" t="s">
        <v>60</v>
      </c>
      <c r="D27" s="29" t="s">
        <v>15</v>
      </c>
      <c r="E27" s="30">
        <v>1.88</v>
      </c>
      <c r="F27" s="30">
        <v>1.6919999999999999</v>
      </c>
      <c r="G27" s="30">
        <v>1.5189999999999999</v>
      </c>
      <c r="H27" s="30">
        <v>2.101</v>
      </c>
      <c r="I27" s="30">
        <v>1.2729999999999999</v>
      </c>
      <c r="J27" s="30">
        <v>1.27</v>
      </c>
      <c r="K27" s="30">
        <v>1.944</v>
      </c>
      <c r="L27" s="30">
        <v>0.85399999999999998</v>
      </c>
      <c r="M27" s="30">
        <v>0.94199999999999995</v>
      </c>
      <c r="N27" s="16"/>
      <c r="O27" s="16"/>
      <c r="P27" s="103"/>
    </row>
    <row r="28" spans="1:16" ht="48" thickBot="1" x14ac:dyDescent="0.3">
      <c r="A28" s="19">
        <v>22</v>
      </c>
      <c r="B28" s="39" t="s">
        <v>109</v>
      </c>
      <c r="C28" s="28" t="s">
        <v>62</v>
      </c>
      <c r="D28" s="29" t="s">
        <v>15</v>
      </c>
      <c r="E28" s="30">
        <v>3.61</v>
      </c>
      <c r="F28" s="30">
        <v>4.1100000000000003</v>
      </c>
      <c r="G28" s="30">
        <v>3.9180000000000001</v>
      </c>
      <c r="H28" s="30">
        <v>3.085</v>
      </c>
      <c r="I28" s="30">
        <v>3.444</v>
      </c>
      <c r="J28" s="30">
        <v>2.6179999999999999</v>
      </c>
      <c r="K28" s="30">
        <v>5.0579999999999998</v>
      </c>
      <c r="L28" s="30">
        <v>2.492</v>
      </c>
      <c r="M28" s="30">
        <v>1.8859999999999999</v>
      </c>
      <c r="N28" s="16"/>
      <c r="O28" s="16"/>
      <c r="P28" s="103"/>
    </row>
    <row r="29" spans="1:16" ht="32.25" thickBot="1" x14ac:dyDescent="0.3">
      <c r="A29" s="19">
        <v>23</v>
      </c>
      <c r="B29" s="39" t="s">
        <v>110</v>
      </c>
      <c r="C29" s="28" t="s">
        <v>64</v>
      </c>
      <c r="D29" s="29" t="s">
        <v>15</v>
      </c>
      <c r="E29" s="30">
        <v>17.809999999999999</v>
      </c>
      <c r="F29" s="30">
        <v>17.033999999999999</v>
      </c>
      <c r="G29" s="30">
        <v>11.91</v>
      </c>
      <c r="H29" s="30">
        <v>11.859</v>
      </c>
      <c r="I29" s="30">
        <v>11.63</v>
      </c>
      <c r="J29" s="30">
        <v>11.605</v>
      </c>
      <c r="K29" s="30">
        <v>12.157999999999999</v>
      </c>
      <c r="L29" s="30">
        <v>12.567</v>
      </c>
      <c r="M29" s="30">
        <v>0.375</v>
      </c>
      <c r="N29" s="16"/>
      <c r="O29" s="16"/>
      <c r="P29" s="103"/>
    </row>
    <row r="30" spans="1:16" ht="16.5" thickBot="1" x14ac:dyDescent="0.3">
      <c r="A30" s="19">
        <v>24</v>
      </c>
      <c r="B30" s="39" t="s">
        <v>111</v>
      </c>
      <c r="C30" s="28" t="s">
        <v>66</v>
      </c>
      <c r="D30" s="29" t="s">
        <v>15</v>
      </c>
      <c r="E30" s="30">
        <v>0.02</v>
      </c>
      <c r="F30" s="30">
        <v>2.7E-2</v>
      </c>
      <c r="G30" s="30">
        <v>1.4E-2</v>
      </c>
      <c r="H30" s="30">
        <v>1.2999999999999999E-2</v>
      </c>
      <c r="I30" s="30">
        <v>8.9999999999999993E-3</v>
      </c>
      <c r="J30" s="30">
        <v>0.01</v>
      </c>
      <c r="K30" s="30">
        <v>0.16200000000000001</v>
      </c>
      <c r="L30" s="30">
        <v>0.16200000000000001</v>
      </c>
      <c r="M30" s="30">
        <v>0.16200000000000001</v>
      </c>
      <c r="N30" s="16"/>
      <c r="O30" s="16"/>
      <c r="P30" s="103"/>
    </row>
    <row r="31" spans="1:16" ht="32.25" thickBot="1" x14ac:dyDescent="0.3">
      <c r="A31" s="19">
        <v>25</v>
      </c>
      <c r="B31" s="39" t="s">
        <v>112</v>
      </c>
      <c r="C31" s="28" t="s">
        <v>68</v>
      </c>
      <c r="D31" s="29" t="s">
        <v>15</v>
      </c>
      <c r="E31" s="30">
        <v>0.01</v>
      </c>
      <c r="F31" s="30">
        <v>7.0000000000000001E-3</v>
      </c>
      <c r="G31" s="30">
        <v>1.4E-2</v>
      </c>
      <c r="H31" s="30">
        <v>1.2999999999999999E-2</v>
      </c>
      <c r="I31" s="30">
        <v>1.4999999999999999E-2</v>
      </c>
      <c r="J31" s="30">
        <v>1.7999999999999999E-2</v>
      </c>
      <c r="K31" s="30">
        <v>1.6E-2</v>
      </c>
      <c r="L31" s="30">
        <v>1.4E-2</v>
      </c>
      <c r="M31" s="30">
        <v>1.6E-2</v>
      </c>
      <c r="N31" s="16"/>
      <c r="O31" s="16"/>
      <c r="P31" s="103"/>
    </row>
    <row r="32" spans="1:16" ht="32.25" thickBot="1" x14ac:dyDescent="0.3">
      <c r="A32" s="19">
        <v>26</v>
      </c>
      <c r="B32" s="39" t="s">
        <v>113</v>
      </c>
      <c r="C32" s="28" t="s">
        <v>70</v>
      </c>
      <c r="D32" s="29" t="s">
        <v>15</v>
      </c>
      <c r="E32" s="30">
        <v>1.38</v>
      </c>
      <c r="F32" s="30">
        <v>0.32500000000000001</v>
      </c>
      <c r="G32" s="30">
        <v>0.505</v>
      </c>
      <c r="H32" s="30">
        <v>0.42799999999999999</v>
      </c>
      <c r="I32" s="30">
        <v>0.74099999999999999</v>
      </c>
      <c r="J32" s="30">
        <v>0.98799999999999999</v>
      </c>
      <c r="K32" s="30">
        <v>1.0640000000000001</v>
      </c>
      <c r="L32" s="30">
        <v>0.73</v>
      </c>
      <c r="M32" s="30">
        <v>0.79600000000000004</v>
      </c>
      <c r="N32" s="16"/>
      <c r="O32" s="16"/>
      <c r="P32" s="103"/>
    </row>
    <row r="33" spans="1:16" ht="32.25" thickBot="1" x14ac:dyDescent="0.3">
      <c r="A33" s="19">
        <v>27</v>
      </c>
      <c r="B33" s="39" t="s">
        <v>114</v>
      </c>
      <c r="C33" s="28" t="s">
        <v>72</v>
      </c>
      <c r="D33" s="29" t="s">
        <v>15</v>
      </c>
      <c r="E33" s="30">
        <v>1.79</v>
      </c>
      <c r="F33" s="30">
        <v>2.052</v>
      </c>
      <c r="G33" s="30">
        <v>1.8069999999999999</v>
      </c>
      <c r="H33" s="30">
        <v>1.77</v>
      </c>
      <c r="I33" s="30">
        <v>1.5629999999999999</v>
      </c>
      <c r="J33" s="30">
        <v>1.226</v>
      </c>
      <c r="K33" s="30">
        <v>1.569</v>
      </c>
      <c r="L33" s="30">
        <v>1.6579999999999999</v>
      </c>
      <c r="M33" s="30">
        <v>1.595</v>
      </c>
      <c r="N33" s="16"/>
      <c r="O33" s="16"/>
      <c r="P33" s="103"/>
    </row>
    <row r="34" spans="1:16" ht="48" thickBot="1" x14ac:dyDescent="0.3">
      <c r="A34" s="19">
        <v>28</v>
      </c>
      <c r="B34" s="39" t="s">
        <v>115</v>
      </c>
      <c r="C34" s="28" t="s">
        <v>74</v>
      </c>
      <c r="D34" s="29" t="s">
        <v>15</v>
      </c>
      <c r="E34" s="30">
        <v>0.14000000000000001</v>
      </c>
      <c r="F34" s="30">
        <v>0.14099999999999999</v>
      </c>
      <c r="G34" s="30">
        <v>0.16700000000000001</v>
      </c>
      <c r="H34" s="30">
        <v>0.151</v>
      </c>
      <c r="I34" s="30">
        <v>0.16200000000000001</v>
      </c>
      <c r="J34" s="30">
        <v>0.27800000000000002</v>
      </c>
      <c r="K34" s="30">
        <v>0.29499999999999998</v>
      </c>
      <c r="L34" s="30">
        <v>0.33400000000000002</v>
      </c>
      <c r="M34" s="30">
        <v>0.29699999999999999</v>
      </c>
      <c r="N34" s="16"/>
      <c r="O34" s="16"/>
      <c r="P34" s="103"/>
    </row>
    <row r="35" spans="1:16" ht="16.5" thickBot="1" x14ac:dyDescent="0.3">
      <c r="A35" s="19">
        <v>29</v>
      </c>
      <c r="B35" s="39" t="s">
        <v>69</v>
      </c>
      <c r="C35" s="28" t="s">
        <v>76</v>
      </c>
      <c r="D35" s="29" t="s">
        <v>15</v>
      </c>
      <c r="E35" s="30">
        <v>1.87</v>
      </c>
      <c r="F35" s="30">
        <v>1.829</v>
      </c>
      <c r="G35" s="30">
        <v>2.0110000000000001</v>
      </c>
      <c r="H35" s="30">
        <v>1.78</v>
      </c>
      <c r="I35" s="30">
        <v>1.458</v>
      </c>
      <c r="J35" s="30">
        <v>1.446</v>
      </c>
      <c r="K35" s="30">
        <v>1.28</v>
      </c>
      <c r="L35" s="30">
        <v>1.0469999999999999</v>
      </c>
      <c r="M35" s="30">
        <v>0.56499999999999995</v>
      </c>
      <c r="N35" s="16"/>
      <c r="O35" s="16"/>
      <c r="P35" s="103"/>
    </row>
    <row r="36" spans="1:16" ht="16.5" thickBot="1" x14ac:dyDescent="0.3">
      <c r="A36" s="19">
        <v>30</v>
      </c>
      <c r="B36" s="39" t="s">
        <v>71</v>
      </c>
      <c r="C36" s="28" t="s">
        <v>116</v>
      </c>
      <c r="D36" s="29" t="s">
        <v>15</v>
      </c>
      <c r="E36" s="30">
        <v>0.2</v>
      </c>
      <c r="F36" s="30">
        <v>0.21099999999999999</v>
      </c>
      <c r="G36" s="30">
        <v>0.17599999999999999</v>
      </c>
      <c r="H36" s="30">
        <v>0.14899999999999999</v>
      </c>
      <c r="I36" s="30">
        <v>0.13</v>
      </c>
      <c r="J36" s="30">
        <v>0.17799999999999999</v>
      </c>
      <c r="K36" s="30">
        <v>0.14099999999999999</v>
      </c>
      <c r="L36" s="30">
        <v>0.105</v>
      </c>
      <c r="M36" s="30">
        <v>0.215</v>
      </c>
      <c r="N36" s="16"/>
      <c r="O36" s="16"/>
      <c r="P36" s="103"/>
    </row>
    <row r="37" spans="1:16" ht="32.25" thickBot="1" x14ac:dyDescent="0.3">
      <c r="A37" s="19">
        <v>31</v>
      </c>
      <c r="B37" s="39" t="s">
        <v>73</v>
      </c>
      <c r="C37" s="28" t="s">
        <v>117</v>
      </c>
      <c r="D37" s="29" t="s">
        <v>15</v>
      </c>
      <c r="E37" s="30">
        <v>3.42</v>
      </c>
      <c r="F37" s="30">
        <v>3.391</v>
      </c>
      <c r="G37" s="30">
        <v>3.302</v>
      </c>
      <c r="H37" s="30">
        <v>3.431</v>
      </c>
      <c r="I37" s="30">
        <v>2.6909999999999998</v>
      </c>
      <c r="J37" s="30">
        <v>3.2029999999999998</v>
      </c>
      <c r="K37" s="30">
        <v>3.8239999999999998</v>
      </c>
      <c r="L37" s="30">
        <v>3.39</v>
      </c>
      <c r="M37" s="30">
        <v>3.7269999999999999</v>
      </c>
      <c r="N37" s="16"/>
      <c r="O37" s="16"/>
      <c r="P37" s="103"/>
    </row>
    <row r="38" spans="1:16" ht="32.25" thickBot="1" x14ac:dyDescent="0.3">
      <c r="A38" s="19">
        <v>32</v>
      </c>
      <c r="B38" s="39" t="s">
        <v>118</v>
      </c>
      <c r="C38" s="28" t="s">
        <v>119</v>
      </c>
      <c r="D38" s="29" t="s">
        <v>15</v>
      </c>
      <c r="E38" s="30">
        <v>2.68</v>
      </c>
      <c r="F38" s="30">
        <v>3.35</v>
      </c>
      <c r="G38" s="30">
        <v>3.512</v>
      </c>
      <c r="H38" s="30">
        <v>3.1629999999999998</v>
      </c>
      <c r="I38" s="30">
        <v>2.448</v>
      </c>
      <c r="J38" s="30">
        <v>2.645</v>
      </c>
      <c r="K38" s="30">
        <v>2.738</v>
      </c>
      <c r="L38" s="30">
        <v>2.7850000000000001</v>
      </c>
      <c r="M38" s="30">
        <v>2.6070000000000002</v>
      </c>
      <c r="N38" s="16"/>
      <c r="O38" s="16"/>
      <c r="P38" s="103"/>
    </row>
    <row r="39" spans="1:16" ht="32.25" thickBot="1" x14ac:dyDescent="0.3">
      <c r="A39" s="19">
        <v>33</v>
      </c>
      <c r="B39" s="39" t="s">
        <v>120</v>
      </c>
      <c r="C39" s="28" t="s">
        <v>121</v>
      </c>
      <c r="D39" s="29" t="s">
        <v>15</v>
      </c>
      <c r="E39" s="30">
        <v>0.18</v>
      </c>
      <c r="F39" s="30">
        <v>5.8000000000000003E-2</v>
      </c>
      <c r="G39" s="30">
        <v>0.183</v>
      </c>
      <c r="H39" s="30">
        <v>5.2999999999999999E-2</v>
      </c>
      <c r="I39" s="30">
        <v>5.7000000000000002E-2</v>
      </c>
      <c r="J39" s="30">
        <v>2.9000000000000001E-2</v>
      </c>
      <c r="K39" s="30">
        <v>9.5000000000000001E-2</v>
      </c>
      <c r="L39" s="30">
        <v>7.3999999999999996E-2</v>
      </c>
      <c r="M39" s="30">
        <v>4.3999999999999997E-2</v>
      </c>
      <c r="N39" s="16"/>
      <c r="O39" s="16"/>
      <c r="P39" s="103"/>
    </row>
    <row r="40" spans="1:16" x14ac:dyDescent="0.25">
      <c r="G40" s="103"/>
      <c r="H40" s="103"/>
      <c r="I40" s="103"/>
      <c r="J40" s="103"/>
      <c r="K40" s="103"/>
      <c r="L40" s="103"/>
      <c r="M40" s="103"/>
    </row>
    <row r="41" spans="1:16" ht="15.75" x14ac:dyDescent="0.25">
      <c r="B41" s="66" t="s">
        <v>123</v>
      </c>
      <c r="E41" s="41"/>
    </row>
    <row r="42" spans="1:16" ht="15.75" x14ac:dyDescent="0.25">
      <c r="B42" s="65" t="s">
        <v>124</v>
      </c>
    </row>
  </sheetData>
  <mergeCells count="5">
    <mergeCell ref="B1:M1"/>
    <mergeCell ref="B2:M2"/>
    <mergeCell ref="G3:M3"/>
    <mergeCell ref="A6:M6"/>
    <mergeCell ref="B10:M10"/>
  </mergeCells>
  <pageMargins left="0.98425196850393704" right="0.17" top="0.74803149606299213" bottom="0.51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zoomScaleSheetLayoutView="100" workbookViewId="0">
      <selection activeCell="A3" sqref="A3:H3"/>
    </sheetView>
  </sheetViews>
  <sheetFormatPr defaultRowHeight="15" x14ac:dyDescent="0.25"/>
  <cols>
    <col min="1" max="1" width="16.28515625" customWidth="1"/>
  </cols>
  <sheetData>
    <row r="1" spans="1:10" ht="15.75" x14ac:dyDescent="0.25">
      <c r="A1" s="130" t="s">
        <v>127</v>
      </c>
      <c r="B1" s="130"/>
      <c r="C1" s="130"/>
      <c r="D1" s="130"/>
      <c r="E1" s="130"/>
      <c r="F1" s="130"/>
      <c r="G1" s="130"/>
      <c r="H1" s="130"/>
    </row>
    <row r="2" spans="1:10" ht="15.75" x14ac:dyDescent="0.25">
      <c r="A2" s="131" t="s">
        <v>133</v>
      </c>
      <c r="B2" s="131"/>
      <c r="C2" s="131"/>
      <c r="D2" s="131"/>
      <c r="E2" s="131"/>
      <c r="F2" s="131"/>
      <c r="G2" s="131"/>
      <c r="H2" s="131"/>
      <c r="I2" s="81"/>
      <c r="J2" s="81"/>
    </row>
    <row r="3" spans="1:10" ht="25.5" customHeight="1" x14ac:dyDescent="0.25">
      <c r="A3" s="132" t="s">
        <v>162</v>
      </c>
      <c r="B3" s="132"/>
      <c r="C3" s="132"/>
      <c r="D3" s="132"/>
      <c r="E3" s="132"/>
      <c r="F3" s="132"/>
      <c r="G3" s="132"/>
      <c r="H3" s="132"/>
    </row>
    <row r="4" spans="1:10" ht="15.75" x14ac:dyDescent="0.25">
      <c r="A4" s="130" t="s">
        <v>128</v>
      </c>
      <c r="B4" s="130"/>
      <c r="C4" s="130"/>
      <c r="D4" s="130"/>
      <c r="E4" s="130"/>
      <c r="F4" s="130"/>
      <c r="G4" s="130"/>
      <c r="H4" s="130"/>
    </row>
    <row r="5" spans="1:10" ht="66" customHeight="1" x14ac:dyDescent="0.25">
      <c r="A5" s="133" t="s">
        <v>149</v>
      </c>
      <c r="B5" s="133"/>
      <c r="C5" s="133"/>
      <c r="D5" s="133"/>
      <c r="E5" s="133"/>
      <c r="F5" s="133"/>
      <c r="G5" s="133"/>
      <c r="H5" s="133"/>
    </row>
    <row r="6" spans="1:10" ht="10.15" customHeight="1" x14ac:dyDescent="0.25"/>
    <row r="7" spans="1:10" ht="15.75" x14ac:dyDescent="0.25">
      <c r="A7" s="130" t="s">
        <v>129</v>
      </c>
      <c r="B7" s="130"/>
      <c r="C7" s="130"/>
      <c r="D7" s="130"/>
      <c r="E7" s="130"/>
      <c r="F7" s="130"/>
      <c r="G7" s="130"/>
      <c r="H7" s="130"/>
    </row>
    <row r="8" spans="1:10" ht="119.25" customHeight="1" x14ac:dyDescent="0.25">
      <c r="A8" s="134" t="s">
        <v>153</v>
      </c>
      <c r="B8" s="134"/>
      <c r="C8" s="134"/>
      <c r="D8" s="134"/>
      <c r="E8" s="134"/>
      <c r="F8" s="134"/>
      <c r="G8" s="134"/>
      <c r="H8" s="134"/>
    </row>
    <row r="9" spans="1:10" ht="36" customHeight="1" x14ac:dyDescent="0.25">
      <c r="A9" s="134" t="s">
        <v>154</v>
      </c>
      <c r="B9" s="134"/>
      <c r="C9" s="134"/>
      <c r="D9" s="134"/>
      <c r="E9" s="134"/>
      <c r="F9" s="134"/>
      <c r="G9" s="134"/>
      <c r="H9" s="134"/>
    </row>
    <row r="10" spans="1:10" ht="45.75" customHeight="1" x14ac:dyDescent="0.25">
      <c r="A10" s="135" t="s">
        <v>130</v>
      </c>
      <c r="B10" s="135"/>
      <c r="C10" s="135"/>
      <c r="D10" s="135"/>
      <c r="E10" s="135"/>
      <c r="F10" s="135"/>
      <c r="G10" s="135"/>
      <c r="H10" s="135"/>
    </row>
    <row r="11" spans="1:10" ht="54" customHeight="1" x14ac:dyDescent="0.25">
      <c r="A11" s="136" t="s">
        <v>134</v>
      </c>
      <c r="B11" s="136"/>
      <c r="C11" s="136"/>
      <c r="D11" s="136"/>
      <c r="E11" s="136"/>
      <c r="F11" s="136"/>
      <c r="G11" s="136"/>
      <c r="H11" s="136"/>
    </row>
    <row r="12" spans="1:10" ht="35.25" customHeight="1" x14ac:dyDescent="0.25">
      <c r="A12" s="134" t="s">
        <v>151</v>
      </c>
      <c r="B12" s="134"/>
      <c r="C12" s="134"/>
      <c r="D12" s="134"/>
      <c r="E12" s="134"/>
      <c r="F12" s="134"/>
      <c r="G12" s="134"/>
      <c r="H12" s="134"/>
    </row>
    <row r="13" spans="1:10" ht="16.149999999999999" customHeight="1" x14ac:dyDescent="0.25">
      <c r="A13" s="82"/>
      <c r="B13" s="82"/>
      <c r="C13" s="82"/>
      <c r="D13" s="82"/>
      <c r="E13" s="82"/>
      <c r="F13" s="82"/>
      <c r="G13" s="82"/>
      <c r="H13" s="82"/>
    </row>
    <row r="14" spans="1:10" ht="15.75" x14ac:dyDescent="0.25">
      <c r="A14" s="130" t="s">
        <v>131</v>
      </c>
      <c r="B14" s="130"/>
      <c r="C14" s="130"/>
      <c r="D14" s="130"/>
      <c r="E14" s="130"/>
      <c r="F14" s="130"/>
      <c r="G14" s="130"/>
      <c r="H14" s="130"/>
    </row>
    <row r="15" spans="1:10" ht="84.75" customHeight="1" x14ac:dyDescent="0.25">
      <c r="A15" s="134" t="s">
        <v>157</v>
      </c>
      <c r="B15" s="134"/>
      <c r="C15" s="134"/>
      <c r="D15" s="134"/>
      <c r="E15" s="134"/>
      <c r="F15" s="134"/>
      <c r="G15" s="134"/>
      <c r="H15" s="134"/>
    </row>
    <row r="16" spans="1:10" ht="9.75" customHeight="1" x14ac:dyDescent="0.25">
      <c r="A16" s="83"/>
      <c r="B16" s="83"/>
      <c r="C16" s="83"/>
      <c r="D16" s="83"/>
      <c r="E16" s="83"/>
      <c r="F16" s="83"/>
      <c r="G16" s="83"/>
      <c r="H16" s="83"/>
    </row>
    <row r="17" spans="1:8" ht="70.5" customHeight="1" x14ac:dyDescent="0.25">
      <c r="A17" s="134" t="s">
        <v>155</v>
      </c>
      <c r="B17" s="134"/>
      <c r="C17" s="134"/>
      <c r="D17" s="134"/>
      <c r="E17" s="134"/>
      <c r="F17" s="134"/>
      <c r="G17" s="134"/>
      <c r="H17" s="134"/>
    </row>
    <row r="19" spans="1:8" ht="15.75" x14ac:dyDescent="0.25">
      <c r="A19" s="130" t="s">
        <v>132</v>
      </c>
      <c r="B19" s="130"/>
      <c r="C19" s="130"/>
      <c r="D19" s="130"/>
      <c r="E19" s="130"/>
      <c r="F19" s="130"/>
      <c r="G19" s="130"/>
      <c r="H19" s="130"/>
    </row>
    <row r="20" spans="1:8" ht="51.75" customHeight="1" x14ac:dyDescent="0.25">
      <c r="A20" s="134" t="s">
        <v>152</v>
      </c>
      <c r="B20" s="134"/>
      <c r="C20" s="134"/>
      <c r="D20" s="134"/>
      <c r="E20" s="134"/>
      <c r="F20" s="134"/>
      <c r="G20" s="134"/>
      <c r="H20" s="134"/>
    </row>
    <row r="21" spans="1:8" x14ac:dyDescent="0.25">
      <c r="B21" s="84"/>
    </row>
    <row r="29" spans="1:8" x14ac:dyDescent="0.25">
      <c r="A29" s="85"/>
    </row>
  </sheetData>
  <mergeCells count="16">
    <mergeCell ref="A14:H14"/>
    <mergeCell ref="A15:H15"/>
    <mergeCell ref="A17:H17"/>
    <mergeCell ref="A19:H19"/>
    <mergeCell ref="A20:H20"/>
    <mergeCell ref="A12:H12"/>
    <mergeCell ref="A8:H8"/>
    <mergeCell ref="A9:H9"/>
    <mergeCell ref="A10:H10"/>
    <mergeCell ref="A11:H11"/>
    <mergeCell ref="A7:H7"/>
    <mergeCell ref="A1:H1"/>
    <mergeCell ref="A2:H2"/>
    <mergeCell ref="A3:H3"/>
    <mergeCell ref="A4:H4"/>
    <mergeCell ref="A5:H5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C-3а-всего</vt:lpstr>
      <vt:lpstr>С-3b-по ОКЭД-за 2010-2015</vt:lpstr>
      <vt:lpstr>С-3с-по ОКЭД-за 2016-2024</vt:lpstr>
      <vt:lpstr>Метаданные</vt:lpstr>
      <vt:lpstr>'С-3с-по ОКЭД-за 2016-2024'!Заголовки_для_печати</vt:lpstr>
      <vt:lpstr>'C-3а-всего'!Область_печати</vt:lpstr>
      <vt:lpstr>'С-3с-по ОКЭД-за 2016-2024'!Область_печати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Корнюшко Юлия Владимировна</cp:lastModifiedBy>
  <cp:lastPrinted>2025-07-15T09:03:57Z</cp:lastPrinted>
  <dcterms:created xsi:type="dcterms:W3CDTF">2011-05-01T09:55:58Z</dcterms:created>
  <dcterms:modified xsi:type="dcterms:W3CDTF">2025-07-15T09:12:00Z</dcterms:modified>
</cp:coreProperties>
</file>