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45" windowWidth="19440" windowHeight="13170" activeTab="1"/>
  </bookViews>
  <sheets>
    <sheet name="C-4" sheetId="5" r:id="rId1"/>
    <sheet name="Metadata" sheetId="6" r:id="rId2"/>
  </sheets>
  <definedNames>
    <definedName name="_xlnm.Print_Area" localSheetId="0">'C-4'!$A$1:$AD$21</definedName>
  </definedNames>
  <calcPr calcId="144525"/>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AD11" i="5" l="1"/>
  <c r="AD13" i="5" s="1"/>
  <c r="AD15" i="5" s="1"/>
  <c r="AD7" i="5"/>
  <c r="AC11" i="5" l="1"/>
  <c r="AC13" i="5" s="1"/>
  <c r="AC15" i="5" s="1"/>
  <c r="AC7" i="5"/>
  <c r="AB11" i="5" l="1"/>
  <c r="AB13" i="5" s="1"/>
  <c r="AB15" i="5" s="1"/>
  <c r="AB7" i="5"/>
  <c r="AA11" i="5" l="1"/>
  <c r="AA13" i="5" s="1"/>
  <c r="AA15" i="5" s="1"/>
  <c r="AA7" i="5"/>
  <c r="Z11" i="5" l="1"/>
  <c r="Z7" i="5"/>
  <c r="Z13" i="5" l="1"/>
  <c r="Z15" i="5" s="1"/>
  <c r="Y11" i="5"/>
  <c r="Y13" i="5" s="1"/>
  <c r="Y15" i="5" s="1"/>
  <c r="Y7" i="5"/>
  <c r="X11" i="5" l="1"/>
  <c r="X13" i="5" s="1"/>
  <c r="X15" i="5" s="1"/>
  <c r="X7" i="5"/>
  <c r="H11" i="5" l="1"/>
  <c r="H13" i="5" s="1"/>
  <c r="H15" i="5" s="1"/>
  <c r="I11" i="5"/>
  <c r="I13" i="5" s="1"/>
  <c r="I15" i="5" s="1"/>
  <c r="J11" i="5"/>
  <c r="J13" i="5" s="1"/>
  <c r="J15" i="5" s="1"/>
  <c r="K11" i="5"/>
  <c r="K13" i="5" s="1"/>
  <c r="K15" i="5" s="1"/>
  <c r="L11" i="5"/>
  <c r="L13" i="5" s="1"/>
  <c r="L15" i="5" s="1"/>
  <c r="M11" i="5"/>
  <c r="M13" i="5" s="1"/>
  <c r="M15" i="5" s="1"/>
  <c r="N11" i="5"/>
  <c r="N13" i="5" s="1"/>
  <c r="N15" i="5" s="1"/>
  <c r="O11" i="5"/>
  <c r="O13" i="5" s="1"/>
  <c r="O15" i="5" s="1"/>
  <c r="P11" i="5"/>
  <c r="P13" i="5" s="1"/>
  <c r="P15" i="5" s="1"/>
  <c r="Q11" i="5"/>
  <c r="Q13" i="5" s="1"/>
  <c r="Q15" i="5" s="1"/>
  <c r="R11" i="5"/>
  <c r="R13" i="5" s="1"/>
  <c r="R15" i="5" s="1"/>
  <c r="S11" i="5"/>
  <c r="S13" i="5" s="1"/>
  <c r="S15" i="5" s="1"/>
  <c r="T11" i="5"/>
  <c r="T13" i="5" s="1"/>
  <c r="T15" i="5" s="1"/>
  <c r="U11" i="5"/>
  <c r="U13" i="5" s="1"/>
  <c r="U15" i="5" s="1"/>
  <c r="V11" i="5"/>
  <c r="V13" i="5" s="1"/>
  <c r="V15" i="5" s="1"/>
  <c r="W11" i="5"/>
  <c r="W13" i="5" s="1"/>
  <c r="W15" i="5" s="1"/>
  <c r="G11" i="5"/>
  <c r="G13" i="5" s="1"/>
  <c r="G15" i="5" s="1"/>
  <c r="T7" i="5"/>
  <c r="U7" i="5"/>
  <c r="V7" i="5"/>
  <c r="W7" i="5"/>
  <c r="G7" i="5"/>
  <c r="H7" i="5"/>
  <c r="I7" i="5"/>
  <c r="J7" i="5"/>
  <c r="K7" i="5"/>
  <c r="L7" i="5"/>
  <c r="M7" i="5"/>
  <c r="N7" i="5"/>
  <c r="O7" i="5"/>
  <c r="P7" i="5"/>
  <c r="Q7" i="5"/>
  <c r="R7" i="5"/>
  <c r="S7" i="5"/>
</calcChain>
</file>

<file path=xl/sharedStrings.xml><?xml version="1.0" encoding="utf-8"?>
<sst xmlns="http://schemas.openxmlformats.org/spreadsheetml/2006/main" count="65" uniqueCount="39">
  <si>
    <t>Unit</t>
  </si>
  <si>
    <t>million</t>
  </si>
  <si>
    <t xml:space="preserve">million  </t>
  </si>
  <si>
    <r>
      <t>million m</t>
    </r>
    <r>
      <rPr>
        <vertAlign val="superscript"/>
        <sz val="12"/>
        <rFont val="Calibri"/>
        <family val="2"/>
      </rPr>
      <t>3</t>
    </r>
  </si>
  <si>
    <r>
      <t>m</t>
    </r>
    <r>
      <rPr>
        <vertAlign val="superscript"/>
        <sz val="12"/>
        <rFont val="Calibri"/>
        <family val="2"/>
      </rPr>
      <t xml:space="preserve">3 </t>
    </r>
    <r>
      <rPr>
        <sz val="12"/>
        <rFont val="Calibri"/>
        <family val="2"/>
      </rPr>
      <t>/ capita</t>
    </r>
  </si>
  <si>
    <t>…</t>
  </si>
  <si>
    <t>Population connected to water supply industry (estimation)</t>
  </si>
  <si>
    <t>Water use per capita (water supply industry)</t>
  </si>
  <si>
    <t>Population not connected to water supply industry (self supply; estimation)</t>
  </si>
  <si>
    <t>Total water use by households</t>
  </si>
  <si>
    <r>
      <t>Total household water use (water supply industry and self supply) per capita</t>
    </r>
    <r>
      <rPr>
        <sz val="12"/>
        <rFont val="Calibri"/>
        <family val="2"/>
      </rPr>
      <t xml:space="preserve">          </t>
    </r>
    <r>
      <rPr>
        <b/>
        <sz val="12"/>
        <rFont val="Calibri"/>
        <family val="2"/>
      </rPr>
      <t xml:space="preserve">       </t>
    </r>
  </si>
  <si>
    <t>Reference:</t>
  </si>
  <si>
    <t>Indicators 2-4, 6-7, 9: estimation of Belstat based on the  data of Belstat on the total population of Belarus, as well as the share of households living in apartments / houses equipped with piped water, number of households and average size of household.</t>
  </si>
  <si>
    <t>Indicator:</t>
  </si>
  <si>
    <t>Methodology:</t>
  </si>
  <si>
    <t>Data source:</t>
  </si>
  <si>
    <t>Relevance of the indicator:</t>
  </si>
  <si>
    <t>С4 – Household water use per capita</t>
  </si>
  <si>
    <t>Brief description:</t>
  </si>
  <si>
    <t>Population not connected to water supply industry is estimated as difference between the total population of the country and the population connected to water supply industry.</t>
  </si>
  <si>
    <t>The indicator is important for defining the level of development of water economy services and the degree of water accessibility to cover all household needs of the population. The indicator also helps to identify trends in household water use in a particular  country.</t>
  </si>
  <si>
    <t>Indicator 1: by the data of the Ministry of Housing and Communal Services of the Republic of Belarus (on the leave of water to the population).</t>
  </si>
  <si>
    <t>Indicator 5: estimation of Belstat on the data of the Ministry of Housing and Communal Services of the Republic of Belarus, as well as on the data of Belstat on the share of households living in apartments / houses equipped with piped water, number of households and average size of household.</t>
  </si>
  <si>
    <r>
      <rPr>
        <b/>
        <sz val="12"/>
        <color theme="1"/>
        <rFont val="Arial"/>
        <family val="2"/>
        <charset val="204"/>
      </rPr>
      <t>Population connected / not connected to water supply industry:</t>
    </r>
    <r>
      <rPr>
        <sz val="12"/>
        <color theme="1"/>
        <rFont val="Arial"/>
        <family val="2"/>
        <charset val="204"/>
      </rPr>
      <t xml:space="preserve"> estimation on the data on sample household living standards survey, as well as population census (1999, 2009, 2019); the data producer is the National Statistical Committee of the Republic of Belarus;</t>
    </r>
  </si>
  <si>
    <t>The estimation of the population connected to water supply industry is based on multiplication of the share of households living in apartments / houses equipped with piped water (urban and rural), the number of households (urban and rural), and the average size of household (urban and rural).</t>
  </si>
  <si>
    <r>
      <t xml:space="preserve">Time series data on the indicators for 1990-2024, Table C-4: Household water use per capita: </t>
    </r>
    <r>
      <rPr>
        <i/>
        <sz val="14"/>
        <rFont val="Calibri"/>
        <family val="2"/>
      </rPr>
      <t xml:space="preserve"> Belarus</t>
    </r>
  </si>
  <si>
    <t>October 10, 2025</t>
  </si>
  <si>
    <t>2001-2024</t>
  </si>
  <si>
    <t>Water supplied to population by water supply industry, as well as self supply (estimation); estimation of the population connected / not connected to water supply industry.</t>
  </si>
  <si>
    <t>Population supplied by water supply industry</t>
  </si>
  <si>
    <t>Population supplied by self supply</t>
  </si>
  <si>
    <t>Water supplied to population by water supply industry</t>
  </si>
  <si>
    <t>Average annual population</t>
  </si>
  <si>
    <t>Total household water use (water supply industry and self supply)</t>
  </si>
  <si>
    <t>Water use per capita (self supply)</t>
  </si>
  <si>
    <t>Estimated water use by population supplied by self supply per capita</t>
  </si>
  <si>
    <r>
      <rPr>
        <b/>
        <sz val="12"/>
        <color theme="1"/>
        <rFont val="Arial"/>
        <family val="2"/>
        <charset val="204"/>
      </rPr>
      <t xml:space="preserve">Water supplied to population by water supply industry: </t>
    </r>
    <r>
      <rPr>
        <sz val="12"/>
        <color theme="1"/>
        <rFont val="Arial"/>
        <family val="2"/>
        <charset val="204"/>
      </rPr>
      <t>administrative data on the leave of water to the population; the data producer is the Ministry of Housing and Communal Services of the Republic of Belarus;</t>
    </r>
  </si>
  <si>
    <r>
      <rPr>
        <b/>
        <sz val="12"/>
        <color theme="1"/>
        <rFont val="Arial"/>
        <family val="2"/>
        <charset val="204"/>
      </rPr>
      <t>Estimated water use by population supplied by self supply per capita:</t>
    </r>
    <r>
      <rPr>
        <sz val="12"/>
        <color theme="1"/>
        <rFont val="Arial"/>
        <family val="2"/>
        <charset val="204"/>
      </rPr>
      <t xml:space="preserve"> estimation on the administrative data on the leave of water to the population (the data producer is the Ministry of Housing and Communal Services of the Republic of Belarus), as well as on the data on sample household living standards survey, and population census (1999, 2009, 2019) (the data producer is the National Statistical Committee of the Republic of Belarus).</t>
    </r>
  </si>
  <si>
    <t>The estimation of water use by population supplied by self supply is based on the water supplied to population by water supply industry, as well as the population connected / not connected to water supply industry.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</si>
</sst>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12"/>
      <name val="Calibri"/>
      <family val="2"/>
    </font>
    <font>
      <sz val="11"/>
      <name val="Calibri"/>
      <family val="2"/>
    </font>
    <font>
      <b/>
      <sz val="14"/>
      <name val="Calibri"/>
      <family val="2"/>
    </font>
    <font>
      <i/>
      <sz val="14"/>
      <name val="Calibri"/>
      <family val="2"/>
    </font>
    <font>
      <b/>
      <sz val="12"/>
      <name val="Calibri"/>
      <family val="2"/>
    </font>
    <font>
      <vertAlign val="superscript"/>
      <sz val="12"/>
      <name val="Calibri"/>
      <family val="2"/>
    </font>
    <font>
      <sz val="10"/>
      <name val="Calibri"/>
      <family val="2"/>
    </font>
    <font>
      <sz val="12"/>
      <name val="Calibri"/>
      <family val="2"/>
      <charset val="204"/>
    </font>
    <font>
      <i/>
      <sz val="11"/>
      <name val="Calibri"/>
      <family val="2"/>
      <charset val="204"/>
    </font>
    <font>
      <b/>
      <sz val="12"/>
      <color theme="1"/>
      <name val="Calibri"/>
      <family val="2"/>
      <charset val="204"/>
      <scheme val="minor"/>
    </font>
    <font>
      <sz val="12"/>
      <color theme="1"/>
      <name val="Calibri"/>
      <family val="2"/>
      <charset val="204"/>
      <scheme val="minor"/>
    </font>
    <font>
      <b/>
      <sz val="12"/>
      <color theme="1"/>
      <name val="Arial"/>
      <family val="2"/>
      <charset val="204"/>
    </font>
    <font>
      <sz val="12"/>
      <color theme="1"/>
      <name val="Arial"/>
      <family val="2"/>
      <charset val="204"/>
    </font>
    <font>
      <b/>
      <sz val="12"/>
      <name val="Calibri"/>
      <family val="2"/>
      <charset val="204"/>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1">
    <xf numFmtId="0" fontId="0" fillId="0" borderId="0" xfId="0"/>
    <xf numFmtId="0" fontId="2" fillId="2" borderId="0" xfId="0" applyFont="1" applyFill="1"/>
    <xf numFmtId="0" fontId="1" fillId="2" borderId="0" xfId="0" applyFont="1" applyFill="1" applyAlignment="1">
      <alignment horizontal="justify"/>
    </xf>
    <xf numFmtId="0" fontId="1" fillId="2" borderId="1" xfId="0" applyFont="1" applyFill="1" applyBorder="1"/>
    <xf numFmtId="0" fontId="1" fillId="2" borderId="0" xfId="0" applyFont="1" applyFill="1"/>
    <xf numFmtId="0" fontId="1" fillId="2" borderId="1" xfId="0" applyFont="1" applyFill="1" applyBorder="1" applyAlignment="1">
      <alignment horizontal="center" vertical="center"/>
    </xf>
    <xf numFmtId="0" fontId="1" fillId="2" borderId="3" xfId="0" applyFont="1" applyFill="1" applyBorder="1" applyAlignment="1">
      <alignment horizontal="left" vertical="top" wrapText="1"/>
    </xf>
    <xf numFmtId="0" fontId="1" fillId="2" borderId="4" xfId="0" applyFont="1" applyFill="1" applyBorder="1" applyAlignment="1">
      <alignment horizontal="center" vertical="top" wrapText="1"/>
    </xf>
    <xf numFmtId="0" fontId="5" fillId="2" borderId="1" xfId="0" applyFont="1" applyFill="1" applyBorder="1" applyAlignment="1">
      <alignment horizontal="left" vertical="top" wrapText="1"/>
    </xf>
    <xf numFmtId="0" fontId="7" fillId="2" borderId="0" xfId="0" applyFont="1" applyFill="1" applyBorder="1" applyAlignment="1">
      <alignment horizontal="center" vertical="center"/>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top" wrapText="1"/>
    </xf>
    <xf numFmtId="1"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10" fillId="4" borderId="0" xfId="0" applyFont="1" applyFill="1"/>
    <xf numFmtId="0" fontId="11" fillId="4" borderId="0" xfId="0" applyFont="1" applyFill="1"/>
    <xf numFmtId="164" fontId="1" fillId="3"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 fontId="1" fillId="5" borderId="4"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1" fillId="2" borderId="5" xfId="0" applyFont="1" applyFill="1" applyBorder="1" applyAlignment="1">
      <alignment horizontal="left" vertical="top" wrapText="1"/>
    </xf>
    <xf numFmtId="0" fontId="1" fillId="2" borderId="6" xfId="0" applyFont="1" applyFill="1" applyBorder="1" applyAlignment="1">
      <alignment horizontal="center" vertical="top" wrapText="1"/>
    </xf>
    <xf numFmtId="0" fontId="1" fillId="5" borderId="6" xfId="0" applyFont="1" applyFill="1" applyBorder="1" applyAlignment="1">
      <alignment horizontal="center" vertical="center" wrapText="1"/>
    </xf>
    <xf numFmtId="164" fontId="1" fillId="5" borderId="6"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 fontId="8" fillId="3" borderId="7" xfId="0" applyNumberFormat="1" applyFont="1" applyFill="1" applyBorder="1" applyAlignment="1">
      <alignment horizontal="center" vertical="center" wrapText="1"/>
    </xf>
    <xf numFmtId="1" fontId="8" fillId="3" borderId="3"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horizontal="left" vertical="top"/>
    </xf>
    <xf numFmtId="0" fontId="13" fillId="0" borderId="0" xfId="0" applyFont="1" applyAlignment="1">
      <alignment horizontal="left" vertical="top"/>
    </xf>
    <xf numFmtId="164" fontId="8" fillId="3" borderId="4" xfId="0" applyNumberFormat="1" applyFont="1" applyFill="1" applyBorder="1" applyAlignment="1">
      <alignment horizontal="center" vertical="center" wrapText="1"/>
    </xf>
    <xf numFmtId="164" fontId="8" fillId="5" borderId="6" xfId="0" applyNumberFormat="1" applyFont="1" applyFill="1" applyBorder="1" applyAlignment="1">
      <alignment horizontal="center" vertical="center" wrapText="1"/>
    </xf>
    <xf numFmtId="164" fontId="14" fillId="5" borderId="1" xfId="0" applyNumberFormat="1" applyFont="1" applyFill="1" applyBorder="1" applyAlignment="1">
      <alignment horizontal="center" vertical="center" wrapText="1"/>
    </xf>
    <xf numFmtId="0" fontId="8" fillId="2" borderId="0" xfId="0" applyFont="1" applyFill="1"/>
    <xf numFmtId="164" fontId="2" fillId="2" borderId="0" xfId="0" applyNumberFormat="1" applyFont="1" applyFill="1"/>
    <xf numFmtId="164" fontId="1" fillId="3" borderId="2" xfId="0" applyNumberFormat="1" applyFont="1" applyFill="1" applyBorder="1" applyAlignment="1">
      <alignment horizontal="center" vertical="center" wrapText="1"/>
    </xf>
    <xf numFmtId="164" fontId="8" fillId="3" borderId="3" xfId="0" applyNumberFormat="1" applyFont="1" applyFill="1" applyBorder="1" applyAlignment="1">
      <alignment horizontal="center" vertical="center" wrapText="1"/>
    </xf>
    <xf numFmtId="0" fontId="1" fillId="2" borderId="9" xfId="0" applyFont="1" applyFill="1" applyBorder="1" applyAlignment="1">
      <alignment horizontal="left"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xf>
    <xf numFmtId="0" fontId="3" fillId="3" borderId="0" xfId="0" applyFont="1" applyFill="1" applyAlignment="1">
      <alignment horizontal="center"/>
    </xf>
    <xf numFmtId="0" fontId="9" fillId="2" borderId="8" xfId="0" applyFont="1" applyFill="1" applyBorder="1" applyAlignment="1">
      <alignment horizontal="right"/>
    </xf>
    <xf numFmtId="0" fontId="5" fillId="6" borderId="11" xfId="0" applyFont="1" applyFill="1" applyBorder="1" applyAlignment="1">
      <alignment horizontal="center" vertical="top" wrapText="1"/>
    </xf>
    <xf numFmtId="0" fontId="5" fillId="6" borderId="12" xfId="0" applyFont="1" applyFill="1" applyBorder="1" applyAlignment="1">
      <alignment horizontal="center" vertical="top" wrapText="1"/>
    </xf>
    <xf numFmtId="0" fontId="5" fillId="6" borderId="2" xfId="0" applyFont="1" applyFill="1" applyBorder="1" applyAlignment="1">
      <alignment horizontal="center" vertical="top" wrapText="1"/>
    </xf>
    <xf numFmtId="0" fontId="13" fillId="0" borderId="0" xfId="0" applyFont="1" applyAlignment="1">
      <alignment horizontal="left" vertical="center" wrapText="1"/>
    </xf>
    <xf numFmtId="0" fontId="12" fillId="3" borderId="0" xfId="0" applyFont="1" applyFill="1" applyBorder="1" applyAlignment="1">
      <alignment horizontal="left" vertical="center"/>
    </xf>
    <xf numFmtId="0" fontId="13" fillId="0" borderId="0" xfId="0" applyFont="1" applyAlignment="1">
      <alignment horizontal="left" vertical="top" wrapText="1"/>
    </xf>
    <xf numFmtId="0" fontId="12" fillId="0" borderId="0" xfId="0" applyFont="1" applyAlignment="1">
      <alignment horizontal="left" vertical="center" wrapText="1"/>
    </xf>
    <xf numFmtId="0" fontId="13" fillId="0" borderId="0" xfId="0" applyFont="1" applyAlignment="1">
      <alignment horizontal="left" vertical="top"/>
    </xf>
  </cellXfs>
  <cellStyles count="1">
    <cellStyle name="Обычный" xfId="0" builtinId="0"/>
  </cellStyles>
  <dxfs count="4">
    <dxf>
      <font>
        <b val="0"/>
        <i val="0"/>
        <strike val="0"/>
        <condense val="0"/>
        <extend val="0"/>
        <outline val="0"/>
        <shadow val="0"/>
        <u val="none"/>
        <vertAlign val="baseline"/>
        <sz val="10"/>
        <color auto="1"/>
        <name val="Calibri"/>
        <scheme val="none"/>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0"/>
        <color auto="1"/>
        <name val="Calibri"/>
        <scheme val="none"/>
      </font>
      <fill>
        <patternFill patternType="solid">
          <fgColor indexed="64"/>
          <bgColor theme="0"/>
        </patternFill>
      </fill>
    </dxf>
    <dxf>
      <font>
        <b val="0"/>
        <i val="0"/>
        <strike val="0"/>
        <condense val="0"/>
        <extend val="0"/>
        <outline val="0"/>
        <shadow val="0"/>
        <u val="none"/>
        <vertAlign val="baseline"/>
        <sz val="12"/>
        <color auto="1"/>
        <name val="Calibri"/>
        <scheme val="none"/>
      </font>
      <fill>
        <patternFill patternType="solid">
          <fgColor indexed="64"/>
          <bgColor theme="0"/>
        </patternFill>
      </fill>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0" name="Tabulka10" displayName="Tabulka10" ref="A3:A16" headerRowCount="0" totalsRowShown="0" headerRowDxfId="3" dataDxfId="2">
  <tableColumns count="1">
    <tableColumn id="1"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view="pageBreakPreview" zoomScale="85" zoomScaleNormal="80" zoomScaleSheetLayoutView="85" workbookViewId="0">
      <selection activeCell="G7" sqref="G7:AD7"/>
    </sheetView>
  </sheetViews>
  <sheetFormatPr defaultColWidth="11.42578125" defaultRowHeight="15" x14ac:dyDescent="0.25"/>
  <cols>
    <col min="1" max="1" width="5.7109375" style="1" customWidth="1"/>
    <col min="2" max="2" width="23.85546875" style="1" customWidth="1"/>
    <col min="3" max="3" width="11.42578125" style="1" customWidth="1"/>
    <col min="4" max="30" width="10.140625" style="1" customWidth="1"/>
    <col min="31" max="16384" width="11.42578125" style="1"/>
  </cols>
  <sheetData>
    <row r="1" spans="1:30" ht="18.75" x14ac:dyDescent="0.3">
      <c r="B1" s="41" t="s">
        <v>25</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2" spans="1:30" ht="16.5" thickBot="1" x14ac:dyDescent="0.3">
      <c r="B2" s="2"/>
      <c r="W2" s="42" t="s">
        <v>26</v>
      </c>
      <c r="X2" s="42"/>
      <c r="Y2" s="42"/>
      <c r="Z2" s="42"/>
      <c r="AA2" s="42"/>
      <c r="AB2" s="42"/>
      <c r="AC2" s="42"/>
      <c r="AD2" s="42"/>
    </row>
    <row r="3" spans="1:30" s="4" customFormat="1" ht="16.5" thickBot="1" x14ac:dyDescent="0.3">
      <c r="A3" s="3"/>
      <c r="B3" s="37"/>
      <c r="C3" s="38" t="s">
        <v>0</v>
      </c>
      <c r="D3" s="39">
        <v>1990</v>
      </c>
      <c r="E3" s="39">
        <v>1995</v>
      </c>
      <c r="F3" s="39">
        <v>2000</v>
      </c>
      <c r="G3" s="39">
        <v>2001</v>
      </c>
      <c r="H3" s="39">
        <v>2002</v>
      </c>
      <c r="I3" s="39">
        <v>2003</v>
      </c>
      <c r="J3" s="39">
        <v>2004</v>
      </c>
      <c r="K3" s="39">
        <v>2005</v>
      </c>
      <c r="L3" s="39">
        <v>2006</v>
      </c>
      <c r="M3" s="39">
        <v>2007</v>
      </c>
      <c r="N3" s="39">
        <v>2008</v>
      </c>
      <c r="O3" s="39">
        <v>2009</v>
      </c>
      <c r="P3" s="39">
        <v>2010</v>
      </c>
      <c r="Q3" s="39">
        <v>2011</v>
      </c>
      <c r="R3" s="39">
        <v>2012</v>
      </c>
      <c r="S3" s="40">
        <v>2013</v>
      </c>
      <c r="T3" s="39">
        <v>2014</v>
      </c>
      <c r="U3" s="39">
        <v>2015</v>
      </c>
      <c r="V3" s="39">
        <v>2016</v>
      </c>
      <c r="W3" s="40">
        <v>2017</v>
      </c>
      <c r="X3" s="40">
        <v>2018</v>
      </c>
      <c r="Y3" s="40">
        <v>2019</v>
      </c>
      <c r="Z3" s="40">
        <v>2020</v>
      </c>
      <c r="AA3" s="40">
        <v>2021</v>
      </c>
      <c r="AB3" s="40">
        <v>2022</v>
      </c>
      <c r="AC3" s="40">
        <v>2023</v>
      </c>
      <c r="AD3" s="40">
        <v>2024</v>
      </c>
    </row>
    <row r="4" spans="1:30" s="4" customFormat="1" ht="16.5" customHeight="1" thickBot="1" x14ac:dyDescent="0.3">
      <c r="A4" s="3"/>
      <c r="B4" s="43" t="s">
        <v>29</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5"/>
    </row>
    <row r="5" spans="1:30" s="4" customFormat="1" ht="48" thickBot="1" x14ac:dyDescent="0.3">
      <c r="A5" s="5">
        <v>1</v>
      </c>
      <c r="B5" s="6" t="s">
        <v>31</v>
      </c>
      <c r="C5" s="7" t="s">
        <v>3</v>
      </c>
      <c r="D5" s="13" t="s">
        <v>5</v>
      </c>
      <c r="E5" s="13" t="s">
        <v>5</v>
      </c>
      <c r="F5" s="13" t="s">
        <v>5</v>
      </c>
      <c r="G5" s="12">
        <v>557.70730000000003</v>
      </c>
      <c r="H5" s="12">
        <v>575.19759999999997</v>
      </c>
      <c r="I5" s="25">
        <v>568.1626</v>
      </c>
      <c r="J5" s="25">
        <v>558.35109999999997</v>
      </c>
      <c r="K5" s="25">
        <v>540.27890000000002</v>
      </c>
      <c r="L5" s="25">
        <v>521.80939999999998</v>
      </c>
      <c r="M5" s="25">
        <v>481.14240000000001</v>
      </c>
      <c r="N5" s="25">
        <v>408.75580000000002</v>
      </c>
      <c r="O5" s="25">
        <v>352.07170000000002</v>
      </c>
      <c r="P5" s="25">
        <v>352.11180000000002</v>
      </c>
      <c r="Q5" s="25">
        <v>307.63499999999999</v>
      </c>
      <c r="R5" s="26">
        <v>335.58800000000002</v>
      </c>
      <c r="S5" s="26">
        <v>340.49599999999998</v>
      </c>
      <c r="T5" s="26">
        <v>346.18200000000002</v>
      </c>
      <c r="U5" s="26">
        <v>348.52960000000002</v>
      </c>
      <c r="V5" s="26">
        <v>339.08080000000001</v>
      </c>
      <c r="W5" s="26">
        <v>332.76089999999999</v>
      </c>
      <c r="X5" s="26">
        <v>328.9554</v>
      </c>
      <c r="Y5" s="26">
        <v>331.61059999999998</v>
      </c>
      <c r="Z5" s="26">
        <v>339.02019000000001</v>
      </c>
      <c r="AA5" s="26">
        <v>338.82040000000001</v>
      </c>
      <c r="AB5" s="26">
        <v>330.84269999999998</v>
      </c>
      <c r="AC5" s="26">
        <v>334.77143000000001</v>
      </c>
      <c r="AD5" s="26">
        <v>333.83485999999999</v>
      </c>
    </row>
    <row r="6" spans="1:30" s="4" customFormat="1" ht="48.75" customHeight="1" thickBot="1" x14ac:dyDescent="0.3">
      <c r="A6" s="5">
        <v>2</v>
      </c>
      <c r="B6" s="6" t="s">
        <v>6</v>
      </c>
      <c r="C6" s="7" t="s">
        <v>2</v>
      </c>
      <c r="D6" s="13" t="s">
        <v>5</v>
      </c>
      <c r="E6" s="13" t="s">
        <v>5</v>
      </c>
      <c r="F6" s="16">
        <v>7.7562697293000014</v>
      </c>
      <c r="G6" s="16">
        <v>7.6990364901000001</v>
      </c>
      <c r="H6" s="16">
        <v>7.9794084789000017</v>
      </c>
      <c r="I6" s="16">
        <v>7.9801460540999996</v>
      </c>
      <c r="J6" s="16">
        <v>8.0093690523000003</v>
      </c>
      <c r="K6" s="16">
        <v>8.0744160222000012</v>
      </c>
      <c r="L6" s="16">
        <v>8.2919413656000014</v>
      </c>
      <c r="M6" s="16">
        <v>8.3273965496999995</v>
      </c>
      <c r="N6" s="16">
        <v>8.3667647997000021</v>
      </c>
      <c r="O6" s="30">
        <v>8.3054907234000002</v>
      </c>
      <c r="P6" s="30">
        <v>8.2702891454999978</v>
      </c>
      <c r="Q6" s="30">
        <v>8.2673898724000008</v>
      </c>
      <c r="R6" s="30">
        <v>8.4767424182999989</v>
      </c>
      <c r="S6" s="30">
        <v>8.5936410424999998</v>
      </c>
      <c r="T6" s="30">
        <v>8.631741893500001</v>
      </c>
      <c r="U6" s="30">
        <v>8.8179636117999998</v>
      </c>
      <c r="V6" s="30">
        <v>8.9161150124000006</v>
      </c>
      <c r="W6" s="30">
        <v>8.9975088567999997</v>
      </c>
      <c r="X6" s="30">
        <v>9.0470740542999994</v>
      </c>
      <c r="Y6" s="30">
        <v>9.0483779387999999</v>
      </c>
      <c r="Z6" s="30">
        <v>9.0420864600000002</v>
      </c>
      <c r="AA6" s="30">
        <v>8.9580409969999995</v>
      </c>
      <c r="AB6" s="36">
        <v>8.945851655000002</v>
      </c>
      <c r="AC6" s="36">
        <v>8.9359634329999995</v>
      </c>
      <c r="AD6" s="36">
        <v>8.9432376799999993</v>
      </c>
    </row>
    <row r="7" spans="1:30" s="4" customFormat="1" ht="32.25" thickBot="1" x14ac:dyDescent="0.3">
      <c r="A7" s="5">
        <v>3</v>
      </c>
      <c r="B7" s="20" t="s">
        <v>7</v>
      </c>
      <c r="C7" s="21" t="s">
        <v>4</v>
      </c>
      <c r="D7" s="22" t="s">
        <v>5</v>
      </c>
      <c r="E7" s="22" t="s">
        <v>5</v>
      </c>
      <c r="F7" s="22" t="s">
        <v>5</v>
      </c>
      <c r="G7" s="23">
        <f t="shared" ref="G7:X7" si="0">IF(G5="", "n/a", G5/G6)</f>
        <v>72.438583804238618</v>
      </c>
      <c r="H7" s="23">
        <f t="shared" si="0"/>
        <v>72.085243100537895</v>
      </c>
      <c r="I7" s="23">
        <f t="shared" si="0"/>
        <v>71.197017717249963</v>
      </c>
      <c r="J7" s="23">
        <f t="shared" si="0"/>
        <v>69.712245290989785</v>
      </c>
      <c r="K7" s="23">
        <f t="shared" si="0"/>
        <v>66.912442771656018</v>
      </c>
      <c r="L7" s="23">
        <f t="shared" si="0"/>
        <v>62.929702103874206</v>
      </c>
      <c r="M7" s="23">
        <f t="shared" si="0"/>
        <v>57.77825003630138</v>
      </c>
      <c r="N7" s="23">
        <f t="shared" si="0"/>
        <v>48.854701881264347</v>
      </c>
      <c r="O7" s="23">
        <f t="shared" si="0"/>
        <v>42.390234571940283</v>
      </c>
      <c r="P7" s="23">
        <f t="shared" si="0"/>
        <v>42.575512633870837</v>
      </c>
      <c r="Q7" s="23">
        <f t="shared" si="0"/>
        <v>37.21065593229298</v>
      </c>
      <c r="R7" s="23">
        <f t="shared" si="0"/>
        <v>39.58926477174964</v>
      </c>
      <c r="S7" s="23">
        <f t="shared" si="0"/>
        <v>39.621855080526537</v>
      </c>
      <c r="T7" s="23">
        <f t="shared" si="0"/>
        <v>40.105694108009295</v>
      </c>
      <c r="U7" s="23">
        <f t="shared" si="0"/>
        <v>39.52495330482035</v>
      </c>
      <c r="V7" s="23">
        <f t="shared" si="0"/>
        <v>38.030106108818323</v>
      </c>
      <c r="W7" s="23">
        <f t="shared" si="0"/>
        <v>36.983670179831059</v>
      </c>
      <c r="X7" s="23">
        <f t="shared" si="0"/>
        <v>36.360418630999291</v>
      </c>
      <c r="Y7" s="23">
        <f t="shared" ref="Y7" si="1">IF(Y5="", "n/a", Y5/Y6)</f>
        <v>36.64862390175297</v>
      </c>
      <c r="Z7" s="31">
        <f>IF(Z5="", "n/a", Z5/Z6)</f>
        <v>37.49357977273754</v>
      </c>
      <c r="AA7" s="31">
        <f>IF(AA5="", "n/a", AA5/AA6)</f>
        <v>37.823046368449212</v>
      </c>
      <c r="AB7" s="31">
        <f>IF(AB5="", "n/a", AB5/AB6)</f>
        <v>36.982806417887097</v>
      </c>
      <c r="AC7" s="31">
        <f>IF(AC5="", "n/a", AC5/AC6)</f>
        <v>37.463384055904747</v>
      </c>
      <c r="AD7" s="31">
        <f>IF(AD5="", "n/a", AD5/AD6)</f>
        <v>37.328188285386148</v>
      </c>
    </row>
    <row r="8" spans="1:30" s="4" customFormat="1" ht="16.5" customHeight="1" thickBot="1" x14ac:dyDescent="0.3">
      <c r="A8" s="5"/>
      <c r="B8" s="43" t="s">
        <v>30</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5"/>
    </row>
    <row r="9" spans="1:30" s="4" customFormat="1" ht="51.75" customHeight="1" thickBot="1" x14ac:dyDescent="0.3">
      <c r="A9" s="5">
        <v>4</v>
      </c>
      <c r="B9" s="6" t="s">
        <v>8</v>
      </c>
      <c r="C9" s="7" t="s">
        <v>1</v>
      </c>
      <c r="D9" s="13" t="s">
        <v>5</v>
      </c>
      <c r="E9" s="13" t="s">
        <v>5</v>
      </c>
      <c r="F9" s="16">
        <v>2.2004142706999978</v>
      </c>
      <c r="G9" s="16">
        <v>2.2013775098999995</v>
      </c>
      <c r="H9" s="16">
        <v>1.8512725210999985</v>
      </c>
      <c r="I9" s="16">
        <v>1.7826709459000005</v>
      </c>
      <c r="J9" s="16">
        <v>1.6881059477000004</v>
      </c>
      <c r="K9" s="16">
        <v>1.5559379777999993</v>
      </c>
      <c r="L9" s="16">
        <v>1.287551634399998</v>
      </c>
      <c r="M9" s="16">
        <v>1.215015450300001</v>
      </c>
      <c r="N9" s="16">
        <v>1.1467922002999984</v>
      </c>
      <c r="O9" s="16">
        <v>1.1901172766000006</v>
      </c>
      <c r="P9" s="16">
        <v>1.2017748545000018</v>
      </c>
      <c r="Q9" s="16">
        <v>1.1838311275999995</v>
      </c>
      <c r="R9" s="16">
        <v>0.96570758170000026</v>
      </c>
      <c r="S9" s="16">
        <v>0.85033095750000065</v>
      </c>
      <c r="T9" s="16">
        <v>0.82131610649999942</v>
      </c>
      <c r="U9" s="16">
        <v>0.6511293882000011</v>
      </c>
      <c r="V9" s="16">
        <v>0.55354998760000029</v>
      </c>
      <c r="W9" s="16">
        <v>0.45080314319999992</v>
      </c>
      <c r="X9" s="16">
        <v>0.38218294570000033</v>
      </c>
      <c r="Y9" s="16">
        <v>0.36188106120000008</v>
      </c>
      <c r="Z9" s="16">
        <v>0.30755854000000049</v>
      </c>
      <c r="AA9" s="16">
        <v>0.29748300299999997</v>
      </c>
      <c r="AB9" s="16">
        <v>0.25476534499999737</v>
      </c>
      <c r="AC9" s="16">
        <v>0.22001456699999977</v>
      </c>
      <c r="AD9" s="16">
        <v>0.16604232000000074</v>
      </c>
    </row>
    <row r="10" spans="1:30" s="4" customFormat="1" ht="48" thickBot="1" x14ac:dyDescent="0.3">
      <c r="A10" s="5">
        <v>5</v>
      </c>
      <c r="B10" s="6" t="s">
        <v>35</v>
      </c>
      <c r="C10" s="7" t="s">
        <v>4</v>
      </c>
      <c r="D10" s="13" t="s">
        <v>5</v>
      </c>
      <c r="E10" s="13" t="s">
        <v>5</v>
      </c>
      <c r="F10" s="13" t="s">
        <v>5</v>
      </c>
      <c r="G10" s="16">
        <v>72.438583804238618</v>
      </c>
      <c r="H10" s="16">
        <v>72.085243100537909</v>
      </c>
      <c r="I10" s="16">
        <v>71.197017717249949</v>
      </c>
      <c r="J10" s="16">
        <v>69.71224529098977</v>
      </c>
      <c r="K10" s="16">
        <v>66.912442771656018</v>
      </c>
      <c r="L10" s="16">
        <v>62.929702103874206</v>
      </c>
      <c r="M10" s="16">
        <v>57.77825003630138</v>
      </c>
      <c r="N10" s="16">
        <v>48.854701881264354</v>
      </c>
      <c r="O10" s="16">
        <v>42.39023457194029</v>
      </c>
      <c r="P10" s="16">
        <v>42.575512633870837</v>
      </c>
      <c r="Q10" s="16">
        <v>37.21065593229298</v>
      </c>
      <c r="R10" s="16">
        <v>39.58926477174964</v>
      </c>
      <c r="S10" s="16">
        <v>39.621855080526529</v>
      </c>
      <c r="T10" s="16">
        <v>40.105694108009303</v>
      </c>
      <c r="U10" s="16">
        <v>39.524953304820357</v>
      </c>
      <c r="V10" s="16">
        <v>38.030106108818316</v>
      </c>
      <c r="W10" s="16">
        <v>36.983670179831059</v>
      </c>
      <c r="X10" s="16">
        <v>36.360413104350599</v>
      </c>
      <c r="Y10" s="16">
        <v>36.64862390175297</v>
      </c>
      <c r="Z10" s="16">
        <v>37.493575348979789</v>
      </c>
      <c r="AA10" s="16">
        <v>37.823046368449212</v>
      </c>
      <c r="AB10" s="16">
        <v>36.982806417887097</v>
      </c>
      <c r="AC10" s="16">
        <v>37.463384055904747</v>
      </c>
      <c r="AD10" s="16">
        <v>37.328188285386148</v>
      </c>
    </row>
    <row r="11" spans="1:30" s="4" customFormat="1" ht="32.25" thickBot="1" x14ac:dyDescent="0.3">
      <c r="A11" s="5">
        <v>6</v>
      </c>
      <c r="B11" s="20" t="s">
        <v>34</v>
      </c>
      <c r="C11" s="21" t="s">
        <v>3</v>
      </c>
      <c r="D11" s="22" t="s">
        <v>5</v>
      </c>
      <c r="E11" s="22" t="s">
        <v>5</v>
      </c>
      <c r="F11" s="22" t="s">
        <v>5</v>
      </c>
      <c r="G11" s="23">
        <f>G9*G10</f>
        <v>159.46466923565725</v>
      </c>
      <c r="H11" s="23">
        <f t="shared" ref="H11:X11" si="2">H9*H10</f>
        <v>133.44942972883908</v>
      </c>
      <c r="I11" s="23">
        <f t="shared" si="2"/>
        <v>126.92085491926906</v>
      </c>
      <c r="J11" s="23">
        <f t="shared" si="2"/>
        <v>117.68165590324118</v>
      </c>
      <c r="K11" s="23">
        <f t="shared" si="2"/>
        <v>104.11161089578864</v>
      </c>
      <c r="L11" s="23">
        <f t="shared" si="2"/>
        <v>81.025240796148225</v>
      </c>
      <c r="M11" s="23">
        <f t="shared" si="2"/>
        <v>70.201466485402776</v>
      </c>
      <c r="N11" s="23">
        <f t="shared" si="2"/>
        <v>56.026191065415617</v>
      </c>
      <c r="O11" s="23">
        <f t="shared" si="2"/>
        <v>50.44935052319277</v>
      </c>
      <c r="P11" s="23">
        <f t="shared" si="2"/>
        <v>51.166180500833114</v>
      </c>
      <c r="Q11" s="23">
        <f t="shared" si="2"/>
        <v>44.051132771062008</v>
      </c>
      <c r="R11" s="23">
        <f t="shared" si="2"/>
        <v>38.23165314400736</v>
      </c>
      <c r="S11" s="23">
        <f t="shared" si="2"/>
        <v>33.691689968550392</v>
      </c>
      <c r="T11" s="23">
        <f t="shared" si="2"/>
        <v>32.93945253327017</v>
      </c>
      <c r="U11" s="23">
        <f t="shared" si="2"/>
        <v>25.735858664001292</v>
      </c>
      <c r="V11" s="23">
        <f t="shared" si="2"/>
        <v>21.051564764963075</v>
      </c>
      <c r="W11" s="23">
        <f t="shared" si="2"/>
        <v>16.672354764139946</v>
      </c>
      <c r="X11" s="23">
        <f t="shared" si="2"/>
        <v>13.896329787089606</v>
      </c>
      <c r="Y11" s="23">
        <f t="shared" ref="Y11" si="3">Y9*Y10</f>
        <v>13.262442909086053</v>
      </c>
      <c r="Z11" s="31">
        <f>IF(Z10="", "n/a", Z9*Z10)</f>
        <v>11.531469293712233</v>
      </c>
      <c r="AA11" s="31">
        <f>IF(AA10="", "n/a", AA9*AA10)</f>
        <v>11.251713416294514</v>
      </c>
      <c r="AB11" s="31">
        <f>IF(AB10="", "n/a", AB9*AB10)</f>
        <v>9.421937436121123</v>
      </c>
      <c r="AC11" s="31">
        <f>IF(AC10="", "n/a", AC9*AC10)</f>
        <v>8.2424902214145774</v>
      </c>
      <c r="AD11" s="31">
        <f>IF(AD10="", "n/a", AD9*AD10)</f>
        <v>6.1980589843023655</v>
      </c>
    </row>
    <row r="12" spans="1:30" s="4" customFormat="1" ht="16.5" customHeight="1" thickBot="1" x14ac:dyDescent="0.3">
      <c r="A12" s="5"/>
      <c r="B12" s="43" t="s">
        <v>33</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5"/>
    </row>
    <row r="13" spans="1:30" s="4" customFormat="1" ht="32.25" thickBot="1" x14ac:dyDescent="0.3">
      <c r="A13" s="5">
        <v>7</v>
      </c>
      <c r="B13" s="6" t="s">
        <v>9</v>
      </c>
      <c r="C13" s="7" t="s">
        <v>3</v>
      </c>
      <c r="D13" s="17" t="s">
        <v>5</v>
      </c>
      <c r="E13" s="17" t="s">
        <v>5</v>
      </c>
      <c r="F13" s="17" t="s">
        <v>5</v>
      </c>
      <c r="G13" s="18">
        <f>G5+G11</f>
        <v>717.17196923565734</v>
      </c>
      <c r="H13" s="18">
        <f t="shared" ref="H13:AC13" si="4">H5+H11</f>
        <v>708.64702972883902</v>
      </c>
      <c r="I13" s="18">
        <f t="shared" si="4"/>
        <v>695.08345491926912</v>
      </c>
      <c r="J13" s="18">
        <f t="shared" si="4"/>
        <v>676.0327559032412</v>
      </c>
      <c r="K13" s="18">
        <f t="shared" si="4"/>
        <v>644.39051089578868</v>
      </c>
      <c r="L13" s="18">
        <f t="shared" si="4"/>
        <v>602.83464079614816</v>
      </c>
      <c r="M13" s="18">
        <f t="shared" si="4"/>
        <v>551.34386648540283</v>
      </c>
      <c r="N13" s="18">
        <f t="shared" si="4"/>
        <v>464.78199106541564</v>
      </c>
      <c r="O13" s="18">
        <f t="shared" si="4"/>
        <v>402.5210505231928</v>
      </c>
      <c r="P13" s="18">
        <f t="shared" si="4"/>
        <v>403.27798050083311</v>
      </c>
      <c r="Q13" s="18">
        <f t="shared" si="4"/>
        <v>351.68613277106198</v>
      </c>
      <c r="R13" s="18">
        <f t="shared" si="4"/>
        <v>373.81965314400736</v>
      </c>
      <c r="S13" s="18">
        <f t="shared" si="4"/>
        <v>374.18768996855039</v>
      </c>
      <c r="T13" s="18">
        <f t="shared" si="4"/>
        <v>379.1214525332702</v>
      </c>
      <c r="U13" s="18">
        <f t="shared" si="4"/>
        <v>374.2654586640013</v>
      </c>
      <c r="V13" s="18">
        <f t="shared" si="4"/>
        <v>360.13236476496309</v>
      </c>
      <c r="W13" s="18">
        <f t="shared" si="4"/>
        <v>349.43325476413992</v>
      </c>
      <c r="X13" s="18">
        <f t="shared" si="4"/>
        <v>342.8517297870896</v>
      </c>
      <c r="Y13" s="18">
        <f t="shared" si="4"/>
        <v>344.87304290908605</v>
      </c>
      <c r="Z13" s="18">
        <f t="shared" si="4"/>
        <v>350.55165929371225</v>
      </c>
      <c r="AA13" s="18">
        <f t="shared" si="4"/>
        <v>350.07211341629454</v>
      </c>
      <c r="AB13" s="18">
        <f t="shared" si="4"/>
        <v>340.26463743612112</v>
      </c>
      <c r="AC13" s="18">
        <f t="shared" si="4"/>
        <v>343.01392022141459</v>
      </c>
      <c r="AD13" s="18">
        <f t="shared" ref="AD13" si="5">AD5+AD11</f>
        <v>340.03291898430234</v>
      </c>
    </row>
    <row r="14" spans="1:30" s="4" customFormat="1" ht="34.5" customHeight="1" thickBot="1" x14ac:dyDescent="0.3">
      <c r="A14" s="5">
        <v>8</v>
      </c>
      <c r="B14" s="6" t="s">
        <v>32</v>
      </c>
      <c r="C14" s="7" t="s">
        <v>1</v>
      </c>
      <c r="D14" s="16">
        <v>10.189348000000001</v>
      </c>
      <c r="E14" s="16">
        <v>10.193830999999999</v>
      </c>
      <c r="F14" s="16">
        <v>9.9796099999999992</v>
      </c>
      <c r="G14" s="16">
        <v>9.9285490000000003</v>
      </c>
      <c r="H14" s="16">
        <v>9.8655480000000004</v>
      </c>
      <c r="I14" s="16">
        <v>9.7967490000000002</v>
      </c>
      <c r="J14" s="16">
        <v>9.7301459999999995</v>
      </c>
      <c r="K14" s="16">
        <v>9.6639149999999994</v>
      </c>
      <c r="L14" s="16">
        <v>9.6049240000000005</v>
      </c>
      <c r="M14" s="16">
        <v>9.5609529999999996</v>
      </c>
      <c r="N14" s="16">
        <v>9.5279849999999993</v>
      </c>
      <c r="O14" s="16">
        <v>9.5045830000000002</v>
      </c>
      <c r="P14" s="16">
        <v>9.4838360000000002</v>
      </c>
      <c r="Q14" s="16">
        <v>9.4616430000000005</v>
      </c>
      <c r="R14" s="16">
        <v>9.4468359999999993</v>
      </c>
      <c r="S14" s="16">
        <v>9.4432109999999998</v>
      </c>
      <c r="T14" s="16">
        <v>9.4485150000000004</v>
      </c>
      <c r="U14" s="16">
        <v>9.4610760000000003</v>
      </c>
      <c r="V14" s="16">
        <v>9.469379</v>
      </c>
      <c r="W14" s="16">
        <v>9.4589890000000008</v>
      </c>
      <c r="X14" s="24">
        <v>9.4387849999999993</v>
      </c>
      <c r="Y14" s="35">
        <v>9.4197579999999999</v>
      </c>
      <c r="Z14" s="16">
        <v>9.3799519999999994</v>
      </c>
      <c r="AA14" s="16">
        <v>9.3025850000000005</v>
      </c>
      <c r="AB14" s="16">
        <v>9.2280709999999999</v>
      </c>
      <c r="AC14" s="16">
        <v>9.1782979999999998</v>
      </c>
      <c r="AD14" s="16">
        <v>9.1326289999999997</v>
      </c>
    </row>
    <row r="15" spans="1:30" s="4" customFormat="1" ht="63.75" thickBot="1" x14ac:dyDescent="0.3">
      <c r="A15" s="5">
        <v>9</v>
      </c>
      <c r="B15" s="8" t="s">
        <v>10</v>
      </c>
      <c r="C15" s="7" t="s">
        <v>4</v>
      </c>
      <c r="D15" s="17" t="s">
        <v>5</v>
      </c>
      <c r="E15" s="17" t="s">
        <v>5</v>
      </c>
      <c r="F15" s="17" t="s">
        <v>5</v>
      </c>
      <c r="G15" s="19">
        <f>G13/G14</f>
        <v>72.23331115510004</v>
      </c>
      <c r="H15" s="19">
        <f t="shared" ref="H15:X15" si="6">H13/H14</f>
        <v>71.830478117266168</v>
      </c>
      <c r="I15" s="19">
        <f t="shared" si="6"/>
        <v>70.950419870843803</v>
      </c>
      <c r="J15" s="19">
        <f t="shared" si="6"/>
        <v>69.478171848936412</v>
      </c>
      <c r="K15" s="19">
        <f t="shared" si="6"/>
        <v>66.680068160345854</v>
      </c>
      <c r="L15" s="19">
        <f t="shared" si="6"/>
        <v>62.763082851686086</v>
      </c>
      <c r="M15" s="19">
        <f t="shared" si="6"/>
        <v>57.66620403692005</v>
      </c>
      <c r="N15" s="19">
        <f t="shared" si="6"/>
        <v>48.780722373661973</v>
      </c>
      <c r="O15" s="19">
        <f t="shared" si="6"/>
        <v>42.350206266092137</v>
      </c>
      <c r="P15" s="19">
        <f t="shared" si="6"/>
        <v>42.522664932294603</v>
      </c>
      <c r="Q15" s="19">
        <f t="shared" si="6"/>
        <v>37.169668393857386</v>
      </c>
      <c r="R15" s="19">
        <f t="shared" si="6"/>
        <v>39.570884171590087</v>
      </c>
      <c r="S15" s="19">
        <f t="shared" si="6"/>
        <v>39.625048086773702</v>
      </c>
      <c r="T15" s="19">
        <f t="shared" si="6"/>
        <v>40.124977579362493</v>
      </c>
      <c r="U15" s="19">
        <f t="shared" si="6"/>
        <v>39.558445430942662</v>
      </c>
      <c r="V15" s="19">
        <f t="shared" si="6"/>
        <v>38.0312547174385</v>
      </c>
      <c r="W15" s="19">
        <f t="shared" si="6"/>
        <v>36.941924212422691</v>
      </c>
      <c r="X15" s="19">
        <f t="shared" si="6"/>
        <v>36.323714311438351</v>
      </c>
      <c r="Y15" s="19">
        <f t="shared" ref="Y15" si="7">Y13/Y14</f>
        <v>36.611666977971836</v>
      </c>
      <c r="Z15" s="32">
        <f>Z13/Z14</f>
        <v>37.372436372138395</v>
      </c>
      <c r="AA15" s="32">
        <f>AA13/AA14</f>
        <v>37.631702738141549</v>
      </c>
      <c r="AB15" s="32">
        <f>AB13/AB14</f>
        <v>36.872780609958582</v>
      </c>
      <c r="AC15" s="32">
        <f>AC13/AC14</f>
        <v>37.372279721296323</v>
      </c>
      <c r="AD15" s="32">
        <f>AD13/AD14</f>
        <v>37.23275291094189</v>
      </c>
    </row>
    <row r="16" spans="1:30" s="4" customFormat="1" ht="15.75" x14ac:dyDescent="0.25">
      <c r="A16" s="9"/>
      <c r="B16" s="10"/>
      <c r="C16" s="11"/>
      <c r="D16" s="11"/>
      <c r="E16" s="11"/>
      <c r="F16" s="11"/>
      <c r="G16" s="11"/>
      <c r="H16" s="11"/>
      <c r="I16" s="11"/>
      <c r="J16" s="11"/>
      <c r="K16" s="11"/>
      <c r="L16" s="11"/>
      <c r="M16" s="11"/>
      <c r="N16" s="11"/>
      <c r="O16" s="11"/>
      <c r="P16" s="11"/>
      <c r="Q16" s="11"/>
      <c r="R16" s="11"/>
      <c r="S16" s="11"/>
      <c r="Z16" s="33"/>
    </row>
    <row r="17" spans="2:26" ht="15.75" x14ac:dyDescent="0.25">
      <c r="B17" s="14" t="s">
        <v>11</v>
      </c>
      <c r="Z17" s="34"/>
    </row>
    <row r="18" spans="2:26" ht="15.75" x14ac:dyDescent="0.25">
      <c r="B18" s="15" t="s">
        <v>21</v>
      </c>
    </row>
    <row r="19" spans="2:26" ht="15.75" x14ac:dyDescent="0.25">
      <c r="B19" s="15" t="s">
        <v>12</v>
      </c>
    </row>
    <row r="20" spans="2:26" ht="15.75" x14ac:dyDescent="0.25">
      <c r="B20" s="15" t="s">
        <v>22</v>
      </c>
    </row>
  </sheetData>
  <customSheetViews>
    <customSheetView guid="{8925193B-C853-4D01-B936-2E82B771FA45}" topLeftCell="A11">
      <selection activeCell="C19" sqref="C19"/>
      <pageMargins left="0.70866141732283472" right="0.70866141732283472" top="0.78740157480314965" bottom="0.78740157480314965" header="0.31496062992125984" footer="0.31496062992125984"/>
      <pageSetup paperSize="9" scale="65" orientation="landscape"/>
    </customSheetView>
  </customSheetViews>
  <mergeCells count="5">
    <mergeCell ref="B1:AD1"/>
    <mergeCell ref="W2:AD2"/>
    <mergeCell ref="B4:AD4"/>
    <mergeCell ref="B8:AD8"/>
    <mergeCell ref="B12:AD12"/>
  </mergeCells>
  <pageMargins left="0.27559055118110237" right="0.15748031496062992" top="0.78740157480314965" bottom="0.78740157480314965" header="0.31496062992125984" footer="0.31496062992125984"/>
  <pageSetup paperSize="9" scale="4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topLeftCell="A4" zoomScaleNormal="100" zoomScaleSheetLayoutView="110" workbookViewId="0">
      <selection activeCell="A11" sqref="A11"/>
    </sheetView>
  </sheetViews>
  <sheetFormatPr defaultRowHeight="15" x14ac:dyDescent="0.25"/>
  <cols>
    <col min="1" max="1" width="16.28515625" customWidth="1"/>
  </cols>
  <sheetData>
    <row r="1" spans="1:10" ht="15.75" x14ac:dyDescent="0.25">
      <c r="A1" s="47" t="s">
        <v>13</v>
      </c>
      <c r="B1" s="47"/>
      <c r="C1" s="47"/>
      <c r="D1" s="47"/>
      <c r="E1" s="47"/>
      <c r="F1" s="47"/>
      <c r="G1" s="47"/>
      <c r="H1" s="47"/>
    </row>
    <row r="2" spans="1:10" ht="15.75" x14ac:dyDescent="0.25">
      <c r="A2" s="49" t="s">
        <v>17</v>
      </c>
      <c r="B2" s="49"/>
      <c r="C2" s="49"/>
      <c r="D2" s="49"/>
      <c r="E2" s="49"/>
      <c r="F2" s="49"/>
      <c r="G2" s="49"/>
      <c r="H2" s="49"/>
      <c r="I2" s="27"/>
      <c r="J2" s="27"/>
    </row>
    <row r="3" spans="1:10" ht="25.5" customHeight="1" x14ac:dyDescent="0.25">
      <c r="A3" s="50" t="s">
        <v>27</v>
      </c>
      <c r="B3" s="50"/>
      <c r="C3" s="50"/>
      <c r="D3" s="50"/>
      <c r="E3" s="50"/>
      <c r="F3" s="50"/>
      <c r="G3" s="50"/>
      <c r="H3" s="50"/>
    </row>
    <row r="4" spans="1:10" ht="15.75" x14ac:dyDescent="0.25">
      <c r="A4" s="47" t="s">
        <v>18</v>
      </c>
      <c r="B4" s="47"/>
      <c r="C4" s="47"/>
      <c r="D4" s="47"/>
      <c r="E4" s="47"/>
      <c r="F4" s="47"/>
      <c r="G4" s="47"/>
      <c r="H4" s="47"/>
    </row>
    <row r="5" spans="1:10" ht="50.25" customHeight="1" x14ac:dyDescent="0.25">
      <c r="A5" s="48" t="s">
        <v>28</v>
      </c>
      <c r="B5" s="48"/>
      <c r="C5" s="48"/>
      <c r="D5" s="48"/>
      <c r="E5" s="48"/>
      <c r="F5" s="48"/>
      <c r="G5" s="48"/>
      <c r="H5" s="48"/>
    </row>
    <row r="6" spans="1:10" ht="15" customHeight="1" x14ac:dyDescent="0.25">
      <c r="A6" s="29"/>
      <c r="B6" s="29"/>
      <c r="C6" s="29"/>
      <c r="D6" s="29"/>
      <c r="E6" s="29"/>
      <c r="F6" s="29"/>
      <c r="G6" s="29"/>
      <c r="H6" s="29"/>
    </row>
    <row r="7" spans="1:10" ht="15.75" x14ac:dyDescent="0.25">
      <c r="A7" s="47" t="s">
        <v>14</v>
      </c>
      <c r="B7" s="47"/>
      <c r="C7" s="47"/>
      <c r="D7" s="47"/>
      <c r="E7" s="47"/>
      <c r="F7" s="47"/>
      <c r="G7" s="47"/>
      <c r="H7" s="47"/>
    </row>
    <row r="8" spans="1:10" ht="71.25" customHeight="1" x14ac:dyDescent="0.25">
      <c r="A8" s="46" t="s">
        <v>24</v>
      </c>
      <c r="B8" s="46"/>
      <c r="C8" s="46"/>
      <c r="D8" s="46"/>
      <c r="E8" s="46"/>
      <c r="F8" s="46"/>
      <c r="G8" s="46"/>
      <c r="H8" s="46"/>
    </row>
    <row r="9" spans="1:10" ht="48.75" customHeight="1" x14ac:dyDescent="0.25">
      <c r="A9" s="46" t="s">
        <v>19</v>
      </c>
      <c r="B9" s="46"/>
      <c r="C9" s="46"/>
      <c r="D9" s="46"/>
      <c r="E9" s="46"/>
      <c r="F9" s="46"/>
      <c r="G9" s="46"/>
      <c r="H9" s="46"/>
    </row>
    <row r="10" spans="1:10" ht="49.5" customHeight="1" x14ac:dyDescent="0.25">
      <c r="A10" s="46" t="s">
        <v>38</v>
      </c>
      <c r="B10" s="46"/>
      <c r="C10" s="46"/>
      <c r="D10" s="46"/>
      <c r="E10" s="46"/>
      <c r="F10" s="46"/>
      <c r="G10" s="46"/>
      <c r="H10" s="46"/>
    </row>
    <row r="12" spans="1:10" ht="15.75" x14ac:dyDescent="0.25">
      <c r="A12" s="47" t="s">
        <v>15</v>
      </c>
      <c r="B12" s="47"/>
      <c r="C12" s="47"/>
      <c r="D12" s="47"/>
      <c r="E12" s="47"/>
      <c r="F12" s="47"/>
      <c r="G12" s="47"/>
      <c r="H12" s="47"/>
    </row>
    <row r="13" spans="1:10" ht="50.25" customHeight="1" x14ac:dyDescent="0.25">
      <c r="A13" s="46" t="s">
        <v>36</v>
      </c>
      <c r="B13" s="46"/>
      <c r="C13" s="46"/>
      <c r="D13" s="46"/>
      <c r="E13" s="46"/>
      <c r="F13" s="46"/>
      <c r="G13" s="46"/>
      <c r="H13" s="46"/>
    </row>
    <row r="14" spans="1:10" ht="69" customHeight="1" x14ac:dyDescent="0.25">
      <c r="A14" s="46" t="s">
        <v>23</v>
      </c>
      <c r="B14" s="46"/>
      <c r="C14" s="46"/>
      <c r="D14" s="46"/>
      <c r="E14" s="46"/>
      <c r="F14" s="46"/>
      <c r="G14" s="46"/>
      <c r="H14" s="46"/>
    </row>
    <row r="15" spans="1:10" ht="95.25" customHeight="1" x14ac:dyDescent="0.25">
      <c r="A15" s="46" t="s">
        <v>37</v>
      </c>
      <c r="B15" s="46"/>
      <c r="C15" s="46"/>
      <c r="D15" s="46"/>
      <c r="E15" s="46"/>
      <c r="F15" s="46"/>
      <c r="G15" s="46"/>
      <c r="H15" s="46"/>
    </row>
    <row r="17" spans="1:8" ht="15.75" x14ac:dyDescent="0.25">
      <c r="A17" s="47" t="s">
        <v>16</v>
      </c>
      <c r="B17" s="47"/>
      <c r="C17" s="47"/>
      <c r="D17" s="47"/>
      <c r="E17" s="47"/>
      <c r="F17" s="47"/>
      <c r="G17" s="47"/>
      <c r="H17" s="47"/>
    </row>
    <row r="18" spans="1:8" ht="71.25" customHeight="1" x14ac:dyDescent="0.25">
      <c r="A18" s="46" t="s">
        <v>20</v>
      </c>
      <c r="B18" s="46"/>
      <c r="C18" s="46"/>
      <c r="D18" s="46"/>
      <c r="E18" s="46"/>
      <c r="F18" s="46"/>
      <c r="G18" s="46"/>
      <c r="H18" s="46"/>
    </row>
    <row r="19" spans="1:8" x14ac:dyDescent="0.25">
      <c r="B19" s="28"/>
    </row>
  </sheetData>
  <mergeCells count="15">
    <mergeCell ref="A9:H9"/>
    <mergeCell ref="A4:H4"/>
    <mergeCell ref="A5:H5"/>
    <mergeCell ref="A1:H1"/>
    <mergeCell ref="A2:H2"/>
    <mergeCell ref="A3:H3"/>
    <mergeCell ref="A7:H7"/>
    <mergeCell ref="A8:H8"/>
    <mergeCell ref="A10:H10"/>
    <mergeCell ref="A12:H12"/>
    <mergeCell ref="A13:H13"/>
    <mergeCell ref="A17:H17"/>
    <mergeCell ref="A18:H18"/>
    <mergeCell ref="A15:H15"/>
    <mergeCell ref="A14:H14"/>
  </mergeCells>
  <pageMargins left="1.1811023622047245" right="0.2"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C-4</vt:lpstr>
      <vt:lpstr>Metadata</vt:lpstr>
      <vt:lpstr>'C-4'!Область_печати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Жосан Вероника Валерьевна</cp:lastModifiedBy>
  <cp:lastPrinted>2025-10-06T08:07:51Z</cp:lastPrinted>
  <dcterms:created xsi:type="dcterms:W3CDTF">2011-05-01T09:55:58Z</dcterms:created>
  <dcterms:modified xsi:type="dcterms:W3CDTF">2025-10-06T08:34:26Z</dcterms:modified>
</cp:coreProperties>
</file>