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045"/>
  </bookViews>
  <sheets>
    <sheet name="C-7а-усяго" sheetId="6" r:id="rId1"/>
    <sheet name="С-7b-па АКЭД-за 2016-2023" sheetId="7" r:id="rId2"/>
    <sheet name="Метаданыя" sheetId="9" r:id="rId3"/>
  </sheets>
  <definedNames>
    <definedName name="_xlnm.Print_Titles" localSheetId="1">'С-7b-па АКЭД-за 2016-2023'!$4:$4</definedName>
    <definedName name="_xlnm.Print_Area" localSheetId="0">'C-7а-усяго'!$A$1:$AC$25</definedName>
    <definedName name="_xlnm.Print_Area" localSheetId="1">'С-7b-па АКЭД-за 2016-2023'!$A$1:$L$23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1" i="6" l="1"/>
  <c r="AC9" i="6"/>
  <c r="AC6" i="6"/>
  <c r="AC12" i="6" l="1"/>
  <c r="AB11" i="6"/>
  <c r="AB9" i="6"/>
  <c r="AB6" i="6"/>
  <c r="AB12" i="6" l="1"/>
  <c r="AA11" i="6"/>
  <c r="Z11" i="6"/>
  <c r="AA9" i="6"/>
  <c r="Z9" i="6"/>
  <c r="AA6" i="6"/>
  <c r="Z6" i="6"/>
  <c r="AA12" i="6" l="1"/>
  <c r="Z12" i="6"/>
  <c r="P9" i="6"/>
  <c r="P11" i="6"/>
  <c r="P12" i="6"/>
  <c r="Q9" i="6"/>
  <c r="Q11" i="6"/>
  <c r="Q12" i="6" s="1"/>
  <c r="R9" i="6"/>
  <c r="R11" i="6"/>
  <c r="R12" i="6" s="1"/>
  <c r="S9" i="6"/>
  <c r="S11" i="6"/>
  <c r="S12" i="6" s="1"/>
  <c r="T9" i="6"/>
  <c r="T11" i="6"/>
  <c r="T12" i="6" s="1"/>
  <c r="U9" i="6"/>
  <c r="U11" i="6"/>
  <c r="U12" i="6" s="1"/>
  <c r="V9" i="6"/>
  <c r="V11" i="6"/>
  <c r="V12" i="6" s="1"/>
  <c r="W9" i="6"/>
  <c r="W11" i="6"/>
  <c r="X9" i="6"/>
  <c r="X11" i="6"/>
  <c r="X12" i="6" s="1"/>
  <c r="Y9" i="6"/>
  <c r="Y11" i="6"/>
  <c r="O9" i="6"/>
  <c r="O11" i="6"/>
  <c r="N6" i="6"/>
  <c r="N9" i="6" s="1"/>
  <c r="N12" i="6" s="1"/>
  <c r="E6" i="6"/>
  <c r="E9" i="6"/>
  <c r="E12" i="6" s="1"/>
  <c r="F6" i="6"/>
  <c r="F9" i="6" s="1"/>
  <c r="F12" i="6" s="1"/>
  <c r="G6" i="6"/>
  <c r="G9" i="6" s="1"/>
  <c r="G12" i="6" s="1"/>
  <c r="H6" i="6"/>
  <c r="H9" i="6" s="1"/>
  <c r="H12" i="6" s="1"/>
  <c r="I6" i="6"/>
  <c r="I9" i="6" s="1"/>
  <c r="I12" i="6" s="1"/>
  <c r="J6" i="6"/>
  <c r="J9" i="6" s="1"/>
  <c r="J12" i="6" s="1"/>
  <c r="K6" i="6"/>
  <c r="K9" i="6" s="1"/>
  <c r="K12" i="6" s="1"/>
  <c r="L6" i="6"/>
  <c r="L9" i="6" s="1"/>
  <c r="L12" i="6" s="1"/>
  <c r="M6" i="6"/>
  <c r="M9" i="6"/>
  <c r="M12" i="6" s="1"/>
  <c r="D6" i="6"/>
  <c r="D9" i="6" s="1"/>
  <c r="D12" i="6" s="1"/>
  <c r="X6" i="6"/>
  <c r="Y6" i="6"/>
  <c r="W6" i="6"/>
  <c r="V6" i="6"/>
  <c r="U6" i="6"/>
  <c r="T6" i="6"/>
  <c r="S6" i="6"/>
  <c r="R6" i="6"/>
  <c r="Q6" i="6"/>
  <c r="P6" i="6"/>
  <c r="O6" i="6"/>
  <c r="O12" i="6" l="1"/>
  <c r="Y12" i="6"/>
  <c r="W12" i="6"/>
</calcChain>
</file>

<file path=xl/sharedStrings.xml><?xml version="1.0" encoding="utf-8"?>
<sst xmlns="http://schemas.openxmlformats.org/spreadsheetml/2006/main" count="107" uniqueCount="54">
  <si>
    <t>%</t>
  </si>
  <si>
    <r>
      <t xml:space="preserve">   
млн. м</t>
    </r>
    <r>
      <rPr>
        <vertAlign val="superscript"/>
        <sz val="12"/>
        <rFont val="Calibri"/>
        <family val="2"/>
      </rPr>
      <t>3</t>
    </r>
  </si>
  <si>
    <t>…</t>
  </si>
  <si>
    <r>
      <t>млн. м</t>
    </r>
    <r>
      <rPr>
        <vertAlign val="superscript"/>
        <sz val="12"/>
        <rFont val="Calibri"/>
        <family val="2"/>
      </rPr>
      <t>3</t>
    </r>
  </si>
  <si>
    <t>Беларусь</t>
  </si>
  <si>
    <t>млн. м3</t>
  </si>
  <si>
    <t>A</t>
  </si>
  <si>
    <t>C</t>
  </si>
  <si>
    <t>D</t>
  </si>
  <si>
    <t>E</t>
  </si>
  <si>
    <t xml:space="preserve"> </t>
  </si>
  <si>
    <t>B, F-S</t>
  </si>
  <si>
    <t>Адзінка</t>
  </si>
  <si>
    <t>Даведачна:</t>
  </si>
  <si>
    <t>Па даных Міністэрства прыродных рэсурсаў і аховы навакольнага асяроддзя Рэспублікі Беларусь.</t>
  </si>
  <si>
    <t>Заўвага:</t>
  </si>
  <si>
    <t>Паказчык:</t>
  </si>
  <si>
    <t>Сціслае апiсанне:</t>
  </si>
  <si>
    <t>Крыніца даных:</t>
  </si>
  <si>
    <t xml:space="preserve">пры фарміраванні афіцыйнай статыстычнай інфармацыі па статыстыцы водных рэсурсаў у разрэзе відаў эканамічнай дзейнасці выкарыстоўваецца агульнадзяржаўны класіфікатар Рэспублікі Беларусь ОКРБ 005-2011 
"Віды эканамічнай дзейнасці" (адпавядае NACE Rev. 2.0).
</t>
  </si>
  <si>
    <t>Секцыя ОКРБ 005-2011 (супастаўны з NACE Rev.2.0)</t>
  </si>
  <si>
    <t>Усяго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</si>
  <si>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</si>
  <si>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</si>
  <si>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</si>
  <si>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Водазабеспячэнне; збор, апрацоўка і выдаленне адходаў, дзейнасць па ліквідацыі забруджванняў</t>
  </si>
  <si>
    <t>Іншыя віды эканамічнай дзейнасці</t>
  </si>
  <si>
    <t>Іншыя страты і няўлічаныя расходы па відах эканамічнай дзейнасці</t>
  </si>
  <si>
    <t>з якiх:</t>
  </si>
  <si>
    <t>Метадалогія:</t>
  </si>
  <si>
    <t>Значнасць паказчыка:</t>
  </si>
  <si>
    <t>Страты вады пры транспарціроўцы па відах эканамічнай дзейнасці</t>
  </si>
  <si>
    <t>Здабыча (вынятка) вод з прыродных крынiц</t>
  </si>
  <si>
    <t>Выкарыстанне вод</t>
  </si>
  <si>
    <t>Страты, няўлічаныя расходы вод і воды не для выкарыстання</t>
  </si>
  <si>
    <t xml:space="preserve">Страты вод пры транспарціроўцы* </t>
  </si>
  <si>
    <t>Працэнт страт вод пры транспарціроўцы*</t>
  </si>
  <si>
    <t>Іншыя страты i няўлічаныя расходы вод</t>
  </si>
  <si>
    <t>Працэнт страт і няўлічаных расходаў вод ў агульным аб'ёме здабытых (вынятых) вод з прыродных крыніц</t>
  </si>
  <si>
    <t>Воды не для выкарыстання - гэта воды, якія не былі выкарыстаны ў сферах вытворчасці і паслуг, а таксама хатнімі гаспадаркамі. Воды не для выкарыстання ўключаюць:</t>
  </si>
  <si>
    <t xml:space="preserve">кар'ерные (шахтавыя, рудніковыя) воды, якія адпампоўваюцца ў працэсе здабычы карысных выкапняў у мэтах прадухілення затаплення горнай вырабаткі (кар'ера, шахты і іншых падобных збудаванняў);
</t>
  </si>
  <si>
    <t xml:space="preserve">дрэнажныя воды, якая збіраюцца гідратэхнічнымі збудаваннямі і прыладамi ў мэтах паніжэння ўзроўню вод, асушвання тэрыторый (зямель) і якія скідваюцца ў навакольнае асяроддзе.
</t>
  </si>
  <si>
    <t>*Да 2009 года - з улікам іншых страт і няўлічаных расходаў вод.</t>
  </si>
  <si>
    <t>С7 – Страты вод</t>
  </si>
  <si>
    <t>страты вод пры транспарціроўцы і іншыя страты і няўлічаныя расходы, у тым ліку па відах эканамічнай дзейнасці;</t>
  </si>
  <si>
    <t>страты вод – колькасць вод, якая губляецца пры іх транспарціроўцы, захоўванні, пераразмеркаванні і ахаладжэнні, у выніку чаго яны не даходзяць да водакарыстальніка або звышнарматыўна расходуецца;</t>
  </si>
  <si>
    <t>няўлічаныя расходы вод – аб'ём вод, няўлічаны прыборамі ўліку расходу вод абанентаў, спажыўцоў з-за іх неадчувальнасці да малых расходаў або пагаршэння метралагічных характарыстык прыбораў уліку расходу вод ў працэсе іх эксплуатацыі, камерцыйныя страты вод;</t>
  </si>
  <si>
    <t>дазваляе вызначыць эфектыўнасць мер, накіраваных на паляпшэнне водагаспадарчай сістэмы ў краіне. Зніжэнне страт вод пры транспарціроўцы да месцаў выкарыстання з'яўляецца паказчыкам эфектыўнасці выкарыстання водных рэсурсаў і работы сістэмы водакарыстання</t>
  </si>
  <si>
    <t>працэнт страт і няўлічаных расходаў вод ў аб'ёме здабытых (вынятых) вод з прыродных крыніц</t>
  </si>
  <si>
    <r>
      <t xml:space="preserve">Часовыя рады даных па паказчыках за перыяд 1990-2023 гг., Таблiца C-7a:  Страты вод: </t>
    </r>
    <r>
      <rPr>
        <i/>
        <sz val="14"/>
        <rFont val="Calibri"/>
        <family val="2"/>
        <charset val="204"/>
      </rPr>
      <t>Беларусь</t>
    </r>
  </si>
  <si>
    <t>на 08.07.2024</t>
  </si>
  <si>
    <r>
      <t>Часовыя рады даных па паказчыках за перыяд за 2016-2023 гг., Таблiца C-7b:  Страты</t>
    </r>
    <r>
      <rPr>
        <b/>
        <sz val="14"/>
        <rFont val="Calibri"/>
        <family val="2"/>
        <charset val="204"/>
      </rPr>
      <t xml:space="preserve"> вады:</t>
    </r>
  </si>
  <si>
    <t>за 1990-2023 гг.</t>
  </si>
  <si>
    <t>афіцыйная статыстычная інфармацыя па даных формы дзяржаўнай статыстычнай справаздачнасці 1-вода (Минприроды) «Отчет об использовании вод»; адказным за фарміраванне інфармацыі з'яўляецца Міністэрства прыродных рэсурсаў і аховы навакольнага асяроддзя Рэспублікі Беларусь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</si>
</sst>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0.000"/>
  </numFmts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</font>
    <font>
      <b/>
      <sz val="12"/>
      <name val="Calibri"/>
    </font>
    <font>
      <b/>
      <sz val="14"/>
      <name val="Calibri"/>
      <family val="2"/>
    </font>
    <font>
      <i/>
      <sz val="10"/>
      <name val="Calibri"/>
      <family val="2"/>
    </font>
    <font>
      <vertAlign val="superscript"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  <charset val="204"/>
    </font>
    <font>
      <i/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4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22222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>
      <alignment horizontal="left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Fill="1"/>
    <xf numFmtId="0" fontId="12" fillId="2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164" fontId="14" fillId="8" borderId="4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18" fillId="8" borderId="4" xfId="0" applyFont="1" applyFill="1" applyBorder="1" applyAlignment="1">
      <alignment vertical="top" wrapText="1"/>
    </xf>
    <xf numFmtId="0" fontId="18" fillId="8" borderId="1" xfId="0" applyFont="1" applyFill="1" applyBorder="1" applyAlignment="1">
      <alignment vertical="top" wrapText="1"/>
    </xf>
    <xf numFmtId="0" fontId="18" fillId="8" borderId="1" xfId="0" applyFont="1" applyFill="1" applyBorder="1" applyAlignment="1">
      <alignment wrapText="1"/>
    </xf>
    <xf numFmtId="0" fontId="4" fillId="0" borderId="0" xfId="0" applyFont="1" applyFill="1" applyAlignment="1"/>
    <xf numFmtId="0" fontId="19" fillId="0" borderId="0" xfId="0" applyFont="1" applyFill="1"/>
    <xf numFmtId="0" fontId="20" fillId="0" borderId="0" xfId="0" applyFont="1" applyFill="1" applyAlignment="1"/>
    <xf numFmtId="0" fontId="21" fillId="0" borderId="0" xfId="0" applyFont="1" applyFill="1"/>
    <xf numFmtId="0" fontId="0" fillId="0" borderId="0" xfId="0" applyFill="1"/>
    <xf numFmtId="0" fontId="22" fillId="8" borderId="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65" fontId="3" fillId="9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12" xfId="0" applyFont="1" applyFill="1" applyBorder="1"/>
    <xf numFmtId="0" fontId="12" fillId="2" borderId="1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vertical="top" wrapText="1"/>
    </xf>
    <xf numFmtId="0" fontId="24" fillId="2" borderId="9" xfId="0" applyFont="1" applyFill="1" applyBorder="1" applyAlignment="1">
      <alignment vertical="top" wrapText="1"/>
    </xf>
    <xf numFmtId="0" fontId="24" fillId="2" borderId="10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vertical="top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7" fillId="0" borderId="0" xfId="0" applyFont="1" applyAlignment="1">
      <alignment horizontal="justify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166" fontId="14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wrapText="1"/>
    </xf>
    <xf numFmtId="0" fontId="14" fillId="7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165" fontId="11" fillId="9" borderId="1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14" fontId="9" fillId="0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wrapText="1" indent="2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ulka5" displayName="Tabulka5" ref="A4:A9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tabSelected="1" zoomScale="90" zoomScaleNormal="90" workbookViewId="0">
      <selection activeCell="AD3" sqref="AD3"/>
    </sheetView>
  </sheetViews>
  <sheetFormatPr defaultColWidth="11.42578125" defaultRowHeight="15" x14ac:dyDescent="0.25"/>
  <cols>
    <col min="1" max="1" width="3.5703125" style="1" customWidth="1"/>
    <col min="2" max="2" width="25.140625" style="9" customWidth="1"/>
    <col min="3" max="3" width="9.7109375" style="1" customWidth="1"/>
    <col min="4" max="28" width="8.5703125" style="1" customWidth="1"/>
    <col min="29" max="29" width="7.85546875" style="1" customWidth="1"/>
    <col min="30" max="16384" width="11.42578125" style="1"/>
  </cols>
  <sheetData>
    <row r="1" spans="1:49" ht="18.75" x14ac:dyDescent="0.3">
      <c r="B1" s="103" t="s">
        <v>49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49" ht="15.75" thickBot="1" x14ac:dyDescent="0.3">
      <c r="B2" s="2"/>
      <c r="X2" s="104" t="s">
        <v>50</v>
      </c>
      <c r="Y2" s="104"/>
      <c r="Z2" s="104"/>
      <c r="AA2" s="104"/>
      <c r="AB2" s="104"/>
      <c r="AC2" s="104"/>
    </row>
    <row r="3" spans="1:49" ht="16.5" customHeight="1" thickBot="1" x14ac:dyDescent="0.3">
      <c r="A3" s="3"/>
      <c r="B3" s="4"/>
      <c r="C3" s="82" t="s">
        <v>12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7">
        <v>2012</v>
      </c>
      <c r="S3" s="7">
        <v>2013</v>
      </c>
      <c r="T3" s="7">
        <v>2014</v>
      </c>
      <c r="U3" s="7">
        <v>2015</v>
      </c>
      <c r="V3" s="7">
        <v>2016</v>
      </c>
      <c r="W3" s="7">
        <v>2017</v>
      </c>
      <c r="X3" s="7">
        <v>2018</v>
      </c>
      <c r="Y3" s="7">
        <v>2019</v>
      </c>
      <c r="Z3" s="7">
        <v>2020</v>
      </c>
      <c r="AA3" s="7">
        <v>2021</v>
      </c>
      <c r="AB3" s="7">
        <v>2022</v>
      </c>
      <c r="AC3" s="7">
        <v>2023</v>
      </c>
    </row>
    <row r="4" spans="1:49" ht="34.5" thickBot="1" x14ac:dyDescent="0.3">
      <c r="A4" s="8">
        <v>1</v>
      </c>
      <c r="B4" s="25" t="s">
        <v>32</v>
      </c>
      <c r="C4" s="26" t="s">
        <v>1</v>
      </c>
      <c r="D4" s="10">
        <v>2883</v>
      </c>
      <c r="E4" s="10">
        <v>2112</v>
      </c>
      <c r="F4" s="10">
        <v>1882.413</v>
      </c>
      <c r="G4" s="10">
        <v>1885.473</v>
      </c>
      <c r="H4" s="10">
        <v>1866.9959999999999</v>
      </c>
      <c r="I4" s="11">
        <v>1834.9090000000001</v>
      </c>
      <c r="J4" s="11">
        <v>1790.9393</v>
      </c>
      <c r="K4" s="11">
        <v>1773.1590999999999</v>
      </c>
      <c r="L4" s="11">
        <v>1730.1522</v>
      </c>
      <c r="M4" s="11">
        <v>1698.0963000000002</v>
      </c>
      <c r="N4" s="11">
        <v>1637.8567</v>
      </c>
      <c r="O4" s="11">
        <v>1572.4971</v>
      </c>
      <c r="P4" s="11">
        <v>1598.1366</v>
      </c>
      <c r="Q4" s="11">
        <v>1638.1360300000001</v>
      </c>
      <c r="R4" s="12">
        <v>1641.6309799999999</v>
      </c>
      <c r="S4" s="12">
        <v>1570.6226799999999</v>
      </c>
      <c r="T4" s="12">
        <v>1570.6620800000001</v>
      </c>
      <c r="U4" s="12">
        <v>1447.50747</v>
      </c>
      <c r="V4" s="12">
        <v>1450.78</v>
      </c>
      <c r="W4" s="12">
        <v>1397.471</v>
      </c>
      <c r="X4" s="12">
        <v>1390.229</v>
      </c>
      <c r="Y4" s="90">
        <v>1357.991</v>
      </c>
      <c r="Z4" s="90">
        <v>1328.5519999999999</v>
      </c>
      <c r="AA4" s="90">
        <v>1425.1089999999999</v>
      </c>
      <c r="AB4" s="90">
        <v>1414.085</v>
      </c>
      <c r="AC4" s="90">
        <v>1434.5650000000001</v>
      </c>
    </row>
    <row r="5" spans="1:49" ht="18.75" thickBot="1" x14ac:dyDescent="0.3">
      <c r="A5" s="8">
        <v>2</v>
      </c>
      <c r="B5" s="27" t="s">
        <v>33</v>
      </c>
      <c r="C5" s="57" t="s">
        <v>3</v>
      </c>
      <c r="D5" s="10">
        <v>2790</v>
      </c>
      <c r="E5" s="10">
        <v>1878</v>
      </c>
      <c r="F5" s="10">
        <v>1700</v>
      </c>
      <c r="G5" s="10">
        <v>1705</v>
      </c>
      <c r="H5" s="10">
        <v>1692</v>
      </c>
      <c r="I5" s="11">
        <v>1667</v>
      </c>
      <c r="J5" s="11">
        <v>1646</v>
      </c>
      <c r="K5" s="11">
        <v>1600.35</v>
      </c>
      <c r="L5" s="11">
        <v>1546.23</v>
      </c>
      <c r="M5" s="11">
        <v>1484.57</v>
      </c>
      <c r="N5" s="11">
        <v>1409.7</v>
      </c>
      <c r="O5" s="11">
        <v>1337.45</v>
      </c>
      <c r="P5" s="11">
        <v>1359.41</v>
      </c>
      <c r="Q5" s="11">
        <v>1406.29</v>
      </c>
      <c r="R5" s="12">
        <v>1442.48</v>
      </c>
      <c r="S5" s="12">
        <v>1373.11</v>
      </c>
      <c r="T5" s="12">
        <v>1370.75</v>
      </c>
      <c r="U5" s="12">
        <v>1269.52</v>
      </c>
      <c r="V5" s="12">
        <v>1301.6099999999999</v>
      </c>
      <c r="W5" s="12">
        <v>1264.222</v>
      </c>
      <c r="X5" s="12">
        <v>1246.854</v>
      </c>
      <c r="Y5" s="90">
        <v>1208.4269999999999</v>
      </c>
      <c r="Z5" s="90">
        <v>1195.3140000000001</v>
      </c>
      <c r="AA5" s="90">
        <v>1273.395</v>
      </c>
      <c r="AB5" s="90">
        <v>1263.405</v>
      </c>
      <c r="AC5" s="90">
        <v>1277.5409999999999</v>
      </c>
    </row>
    <row r="6" spans="1:49" ht="48" thickBot="1" x14ac:dyDescent="0.3">
      <c r="A6" s="8">
        <v>3</v>
      </c>
      <c r="B6" s="28" t="s">
        <v>34</v>
      </c>
      <c r="C6" s="29" t="s">
        <v>1</v>
      </c>
      <c r="D6" s="18">
        <f>D4-D5</f>
        <v>93</v>
      </c>
      <c r="E6" s="19">
        <f t="shared" ref="E6:AC6" si="0">E4-E5</f>
        <v>234</v>
      </c>
      <c r="F6" s="19">
        <f t="shared" si="0"/>
        <v>182.41300000000001</v>
      </c>
      <c r="G6" s="19">
        <f t="shared" si="0"/>
        <v>180.47299999999996</v>
      </c>
      <c r="H6" s="19">
        <f t="shared" si="0"/>
        <v>174.99599999999987</v>
      </c>
      <c r="I6" s="19">
        <f t="shared" si="0"/>
        <v>167.90900000000011</v>
      </c>
      <c r="J6" s="19">
        <f t="shared" si="0"/>
        <v>144.9393</v>
      </c>
      <c r="K6" s="19">
        <f t="shared" si="0"/>
        <v>172.80909999999994</v>
      </c>
      <c r="L6" s="19">
        <f t="shared" si="0"/>
        <v>183.92219999999998</v>
      </c>
      <c r="M6" s="19">
        <f t="shared" si="0"/>
        <v>213.52630000000022</v>
      </c>
      <c r="N6" s="19">
        <f t="shared" si="0"/>
        <v>228.1567</v>
      </c>
      <c r="O6" s="19">
        <f t="shared" si="0"/>
        <v>235.0471</v>
      </c>
      <c r="P6" s="19">
        <f t="shared" si="0"/>
        <v>238.72659999999996</v>
      </c>
      <c r="Q6" s="19">
        <f t="shared" si="0"/>
        <v>231.84603000000016</v>
      </c>
      <c r="R6" s="19">
        <f t="shared" si="0"/>
        <v>199.15097999999989</v>
      </c>
      <c r="S6" s="19">
        <f t="shared" si="0"/>
        <v>197.51268000000005</v>
      </c>
      <c r="T6" s="19">
        <f t="shared" si="0"/>
        <v>199.91208000000006</v>
      </c>
      <c r="U6" s="19">
        <f t="shared" si="0"/>
        <v>177.98747000000003</v>
      </c>
      <c r="V6" s="19">
        <f t="shared" si="0"/>
        <v>149.17000000000007</v>
      </c>
      <c r="W6" s="19">
        <f t="shared" si="0"/>
        <v>133.24900000000002</v>
      </c>
      <c r="X6" s="19">
        <f t="shared" si="0"/>
        <v>143.375</v>
      </c>
      <c r="Y6" s="19">
        <f t="shared" si="0"/>
        <v>149.56400000000008</v>
      </c>
      <c r="Z6" s="19">
        <f t="shared" si="0"/>
        <v>133.23799999999983</v>
      </c>
      <c r="AA6" s="19">
        <f t="shared" si="0"/>
        <v>151.71399999999994</v>
      </c>
      <c r="AB6" s="19">
        <f t="shared" si="0"/>
        <v>150.68000000000006</v>
      </c>
      <c r="AC6" s="19">
        <f t="shared" si="0"/>
        <v>157.02400000000011</v>
      </c>
    </row>
    <row r="7" spans="1:49" ht="16.5" thickBot="1" x14ac:dyDescent="0.3">
      <c r="A7" s="17"/>
      <c r="B7" s="105" t="s">
        <v>28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7"/>
    </row>
    <row r="8" spans="1:49" ht="32.25" thickBot="1" x14ac:dyDescent="0.3">
      <c r="A8" s="8">
        <v>4</v>
      </c>
      <c r="B8" s="59" t="s">
        <v>35</v>
      </c>
      <c r="C8" s="56" t="s">
        <v>3</v>
      </c>
      <c r="D8" s="14">
        <v>83</v>
      </c>
      <c r="E8" s="14">
        <v>91</v>
      </c>
      <c r="F8" s="14">
        <v>117</v>
      </c>
      <c r="G8" s="14">
        <v>113</v>
      </c>
      <c r="H8" s="14">
        <v>117</v>
      </c>
      <c r="I8" s="92">
        <v>116</v>
      </c>
      <c r="J8" s="93">
        <v>107.13</v>
      </c>
      <c r="K8" s="92">
        <v>100.65</v>
      </c>
      <c r="L8" s="92">
        <v>107.8</v>
      </c>
      <c r="M8" s="92">
        <v>109.8</v>
      </c>
      <c r="N8" s="92">
        <v>130.82</v>
      </c>
      <c r="O8" s="92">
        <v>83.92</v>
      </c>
      <c r="P8" s="92">
        <v>101.71</v>
      </c>
      <c r="Q8" s="92">
        <v>84.09</v>
      </c>
      <c r="R8" s="93">
        <v>84.41</v>
      </c>
      <c r="S8" s="93">
        <v>82.68</v>
      </c>
      <c r="T8" s="93">
        <v>81.819999999999993</v>
      </c>
      <c r="U8" s="93">
        <v>78.11</v>
      </c>
      <c r="V8" s="93">
        <v>67.632999999999996</v>
      </c>
      <c r="W8" s="93">
        <v>57.863999999999997</v>
      </c>
      <c r="X8" s="93">
        <v>57.573999999999998</v>
      </c>
      <c r="Y8" s="93">
        <v>41.518000000000001</v>
      </c>
      <c r="Z8" s="93">
        <v>44.752000000000002</v>
      </c>
      <c r="AA8" s="93">
        <v>43.823999999999998</v>
      </c>
      <c r="AB8" s="93">
        <v>45.59</v>
      </c>
      <c r="AC8" s="93">
        <v>45.325000000000003</v>
      </c>
    </row>
    <row r="9" spans="1:49" ht="35.25" customHeight="1" thickBot="1" x14ac:dyDescent="0.3">
      <c r="A9" s="8">
        <v>5</v>
      </c>
      <c r="B9" s="20" t="s">
        <v>36</v>
      </c>
      <c r="C9" s="15" t="s">
        <v>0</v>
      </c>
      <c r="D9" s="13">
        <f t="shared" ref="D9:N9" si="1">IF(D4="", "n/a", D6/D4)</f>
        <v>3.2258064516129031E-2</v>
      </c>
      <c r="E9" s="13">
        <f t="shared" si="1"/>
        <v>0.11079545454545454</v>
      </c>
      <c r="F9" s="13">
        <f t="shared" si="1"/>
        <v>9.6903814412671402E-2</v>
      </c>
      <c r="G9" s="13">
        <f t="shared" si="1"/>
        <v>9.571762629324311E-2</v>
      </c>
      <c r="H9" s="13">
        <f t="shared" si="1"/>
        <v>9.3731320259925505E-2</v>
      </c>
      <c r="I9" s="13">
        <f t="shared" si="1"/>
        <v>9.1508080237221623E-2</v>
      </c>
      <c r="J9" s="13">
        <f t="shared" si="1"/>
        <v>8.09292084885289E-2</v>
      </c>
      <c r="K9" s="13">
        <f t="shared" si="1"/>
        <v>9.7458316064249373E-2</v>
      </c>
      <c r="L9" s="13">
        <f t="shared" si="1"/>
        <v>0.10630405810540829</v>
      </c>
      <c r="M9" s="13">
        <f t="shared" si="1"/>
        <v>0.1257445175518021</v>
      </c>
      <c r="N9" s="13">
        <f t="shared" si="1"/>
        <v>0.13930199143795668</v>
      </c>
      <c r="O9" s="13">
        <f>IF(O4="", "n/a", O8/O4)</f>
        <v>5.3367348022454221E-2</v>
      </c>
      <c r="P9" s="13">
        <f t="shared" ref="P9:W9" si="2">IF(P4="", "n/a", P8/P4)</f>
        <v>6.3642870077564084E-2</v>
      </c>
      <c r="Q9" s="13">
        <f t="shared" si="2"/>
        <v>5.1332733338390703E-2</v>
      </c>
      <c r="R9" s="13">
        <f t="shared" si="2"/>
        <v>5.1418376619573783E-2</v>
      </c>
      <c r="S9" s="13">
        <f t="shared" si="2"/>
        <v>5.2641542143018083E-2</v>
      </c>
      <c r="T9" s="13">
        <f t="shared" si="2"/>
        <v>5.2092681832619267E-2</v>
      </c>
      <c r="U9" s="13">
        <f t="shared" si="2"/>
        <v>5.3961724978179214E-2</v>
      </c>
      <c r="V9" s="13">
        <f t="shared" si="2"/>
        <v>4.6618370807427728E-2</v>
      </c>
      <c r="W9" s="13">
        <f t="shared" si="2"/>
        <v>4.1406225961039621E-2</v>
      </c>
      <c r="X9" s="13">
        <f t="shared" ref="X9:AC9" si="3">IF(X4="", "n/a", X8/X4)</f>
        <v>4.1413321114722824E-2</v>
      </c>
      <c r="Y9" s="13">
        <f t="shared" si="3"/>
        <v>3.057310394546061E-2</v>
      </c>
      <c r="Z9" s="13">
        <f t="shared" si="3"/>
        <v>3.3684793670100986E-2</v>
      </c>
      <c r="AA9" s="13">
        <f t="shared" si="3"/>
        <v>3.0751332003376583E-2</v>
      </c>
      <c r="AB9" s="13">
        <f t="shared" si="3"/>
        <v>3.2239929000024752E-2</v>
      </c>
      <c r="AC9" s="13">
        <f t="shared" si="3"/>
        <v>3.1594943414902779E-2</v>
      </c>
    </row>
    <row r="10" spans="1:49" s="30" customFormat="1" ht="30" customHeight="1" thickBot="1" x14ac:dyDescent="0.3">
      <c r="A10" s="8">
        <v>6</v>
      </c>
      <c r="B10" s="60" t="s">
        <v>37</v>
      </c>
      <c r="C10" s="58" t="s">
        <v>3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  <c r="L10" s="22" t="s">
        <v>2</v>
      </c>
      <c r="M10" s="22" t="s">
        <v>2</v>
      </c>
      <c r="N10" s="22" t="s">
        <v>2</v>
      </c>
      <c r="O10" s="22">
        <v>55.93</v>
      </c>
      <c r="P10" s="22">
        <v>62.46</v>
      </c>
      <c r="Q10" s="22">
        <v>64.94</v>
      </c>
      <c r="R10" s="22">
        <v>64.41</v>
      </c>
      <c r="S10" s="22">
        <v>59.07</v>
      </c>
      <c r="T10" s="22">
        <v>57.94</v>
      </c>
      <c r="U10" s="22">
        <v>50.1</v>
      </c>
      <c r="V10" s="22">
        <v>44.844999999999999</v>
      </c>
      <c r="W10" s="22">
        <v>44.921999999999997</v>
      </c>
      <c r="X10" s="22">
        <v>35.963999999999999</v>
      </c>
      <c r="Y10" s="22">
        <v>45.393999999999998</v>
      </c>
      <c r="Z10" s="22">
        <v>42.389000000000003</v>
      </c>
      <c r="AA10" s="22">
        <v>47.415999999999997</v>
      </c>
      <c r="AB10" s="22">
        <v>39.619999999999997</v>
      </c>
      <c r="AC10" s="22">
        <v>40.384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30" customFormat="1" ht="32.25" customHeight="1" thickBot="1" x14ac:dyDescent="0.3">
      <c r="A11" s="65">
        <v>7</v>
      </c>
      <c r="B11" s="21" t="s">
        <v>37</v>
      </c>
      <c r="C11" s="7" t="s">
        <v>0</v>
      </c>
      <c r="D11" s="16" t="s">
        <v>2</v>
      </c>
      <c r="E11" s="16" t="s">
        <v>2</v>
      </c>
      <c r="F11" s="16" t="s">
        <v>2</v>
      </c>
      <c r="G11" s="16" t="s">
        <v>2</v>
      </c>
      <c r="H11" s="16" t="s">
        <v>2</v>
      </c>
      <c r="I11" s="16" t="s">
        <v>2</v>
      </c>
      <c r="J11" s="16" t="s">
        <v>2</v>
      </c>
      <c r="K11" s="16" t="s">
        <v>2</v>
      </c>
      <c r="L11" s="16" t="s">
        <v>2</v>
      </c>
      <c r="M11" s="16" t="s">
        <v>2</v>
      </c>
      <c r="N11" s="16" t="s">
        <v>2</v>
      </c>
      <c r="O11" s="16">
        <f>IF(O10="", "n/a", O10/O4)</f>
        <v>3.5567633161294861E-2</v>
      </c>
      <c r="P11" s="16">
        <f t="shared" ref="P11:AC11" si="4">IF(P10="", "n/a", P10/P4)</f>
        <v>3.9083017058742037E-2</v>
      </c>
      <c r="Q11" s="16">
        <f t="shared" si="4"/>
        <v>3.9642617469319685E-2</v>
      </c>
      <c r="R11" s="16">
        <f t="shared" si="4"/>
        <v>3.9235370667773335E-2</v>
      </c>
      <c r="S11" s="16">
        <f t="shared" si="4"/>
        <v>3.7609287547025617E-2</v>
      </c>
      <c r="T11" s="16">
        <f t="shared" si="4"/>
        <v>3.6888902290173067E-2</v>
      </c>
      <c r="U11" s="16">
        <f t="shared" si="4"/>
        <v>3.4611220348313647E-2</v>
      </c>
      <c r="V11" s="16">
        <f t="shared" si="4"/>
        <v>3.0910958243151959E-2</v>
      </c>
      <c r="W11" s="16">
        <f t="shared" si="4"/>
        <v>3.214521088451925E-2</v>
      </c>
      <c r="X11" s="16">
        <f t="shared" si="4"/>
        <v>2.5869119404069399E-2</v>
      </c>
      <c r="Y11" s="16">
        <f t="shared" si="4"/>
        <v>3.3427320210516857E-2</v>
      </c>
      <c r="Z11" s="16">
        <f t="shared" si="4"/>
        <v>3.190616550951713E-2</v>
      </c>
      <c r="AA11" s="16">
        <f t="shared" si="4"/>
        <v>3.3271840960937021E-2</v>
      </c>
      <c r="AB11" s="16">
        <f t="shared" si="4"/>
        <v>2.8018117722767723E-2</v>
      </c>
      <c r="AC11" s="16">
        <f t="shared" si="4"/>
        <v>2.815069376431183E-2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30" customFormat="1" ht="79.5" customHeight="1" thickBot="1" x14ac:dyDescent="0.3">
      <c r="A12" s="65">
        <v>8</v>
      </c>
      <c r="B12" s="61" t="s">
        <v>38</v>
      </c>
      <c r="C12" s="7" t="s">
        <v>0</v>
      </c>
      <c r="D12" s="62">
        <f>D9</f>
        <v>3.2258064516129031E-2</v>
      </c>
      <c r="E12" s="62">
        <f t="shared" ref="E12:M12" si="5">E9</f>
        <v>0.11079545454545454</v>
      </c>
      <c r="F12" s="62">
        <f t="shared" si="5"/>
        <v>9.6903814412671402E-2</v>
      </c>
      <c r="G12" s="62">
        <f t="shared" si="5"/>
        <v>9.571762629324311E-2</v>
      </c>
      <c r="H12" s="62">
        <f t="shared" si="5"/>
        <v>9.3731320259925505E-2</v>
      </c>
      <c r="I12" s="62">
        <f t="shared" si="5"/>
        <v>9.1508080237221623E-2</v>
      </c>
      <c r="J12" s="62">
        <f t="shared" si="5"/>
        <v>8.09292084885289E-2</v>
      </c>
      <c r="K12" s="62">
        <f t="shared" si="5"/>
        <v>9.7458316064249373E-2</v>
      </c>
      <c r="L12" s="62">
        <f t="shared" si="5"/>
        <v>0.10630405810540829</v>
      </c>
      <c r="M12" s="62">
        <f t="shared" si="5"/>
        <v>0.1257445175518021</v>
      </c>
      <c r="N12" s="62">
        <f>N9</f>
        <v>0.13930199143795668</v>
      </c>
      <c r="O12" s="62">
        <f>O9+O11</f>
        <v>8.8934981183749082E-2</v>
      </c>
      <c r="P12" s="62">
        <f t="shared" ref="P12:AC12" si="6">P9+P11</f>
        <v>0.10272588713630612</v>
      </c>
      <c r="Q12" s="62">
        <f t="shared" si="6"/>
        <v>9.0975350807710381E-2</v>
      </c>
      <c r="R12" s="62">
        <f t="shared" si="6"/>
        <v>9.0653747287347125E-2</v>
      </c>
      <c r="S12" s="62">
        <f t="shared" si="6"/>
        <v>9.0250829690043693E-2</v>
      </c>
      <c r="T12" s="62">
        <f t="shared" si="6"/>
        <v>8.8981584122792334E-2</v>
      </c>
      <c r="U12" s="62">
        <f t="shared" si="6"/>
        <v>8.8572945326492861E-2</v>
      </c>
      <c r="V12" s="62">
        <f t="shared" si="6"/>
        <v>7.7529329050579687E-2</v>
      </c>
      <c r="W12" s="62">
        <f t="shared" si="6"/>
        <v>7.3551436845558871E-2</v>
      </c>
      <c r="X12" s="62">
        <f t="shared" si="6"/>
        <v>6.728244051879223E-2</v>
      </c>
      <c r="Y12" s="91">
        <f t="shared" si="6"/>
        <v>6.4000424155977467E-2</v>
      </c>
      <c r="Z12" s="91">
        <f t="shared" si="6"/>
        <v>6.5590959179618116E-2</v>
      </c>
      <c r="AA12" s="91">
        <f t="shared" si="6"/>
        <v>6.4023172964313604E-2</v>
      </c>
      <c r="AB12" s="91">
        <f t="shared" si="6"/>
        <v>6.0258046722792474E-2</v>
      </c>
      <c r="AC12" s="91">
        <f t="shared" si="6"/>
        <v>5.9745637179214606E-2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30" customFormat="1" ht="15.75" x14ac:dyDescent="0.25">
      <c r="A13" s="54"/>
      <c r="B13" s="55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thickBot="1" x14ac:dyDescent="0.3"/>
    <row r="15" spans="1:49" ht="18" customHeight="1" x14ac:dyDescent="0.25">
      <c r="B15" s="72" t="s">
        <v>15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76"/>
      <c r="R15" s="76"/>
      <c r="S15" s="76"/>
      <c r="T15" s="76"/>
      <c r="U15" s="76"/>
      <c r="V15" s="76"/>
      <c r="W15" s="76"/>
      <c r="X15" s="76"/>
      <c r="Y15" s="76"/>
    </row>
    <row r="16" spans="1:49" ht="29.25" customHeight="1" x14ac:dyDescent="0.25">
      <c r="B16" s="100" t="s">
        <v>39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67"/>
      <c r="R16" s="67"/>
      <c r="S16" s="67"/>
      <c r="T16" s="67"/>
      <c r="U16" s="67"/>
      <c r="V16" s="67"/>
      <c r="W16" s="67"/>
      <c r="X16" s="67"/>
      <c r="Y16" s="67"/>
    </row>
    <row r="17" spans="2:25" ht="7.5" customHeight="1" x14ac:dyDescent="0.25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7"/>
      <c r="R17" s="67"/>
      <c r="S17" s="67"/>
      <c r="T17" s="67"/>
      <c r="U17" s="67"/>
      <c r="V17" s="67"/>
      <c r="W17" s="67"/>
      <c r="X17" s="67"/>
      <c r="Y17" s="67"/>
    </row>
    <row r="18" spans="2:25" ht="30.75" customHeight="1" x14ac:dyDescent="0.25">
      <c r="B18" s="94" t="s">
        <v>40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  <c r="Q18" s="70"/>
      <c r="R18" s="70"/>
      <c r="S18" s="70"/>
      <c r="T18" s="70"/>
      <c r="U18" s="70"/>
      <c r="V18" s="70"/>
      <c r="W18" s="70"/>
      <c r="X18" s="70"/>
      <c r="Y18" s="70"/>
    </row>
    <row r="19" spans="2:25" ht="30.75" customHeight="1" x14ac:dyDescent="0.25">
      <c r="B19" s="94" t="s">
        <v>41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70"/>
      <c r="R19" s="70"/>
      <c r="S19" s="70"/>
      <c r="T19" s="70"/>
      <c r="U19" s="70"/>
      <c r="V19" s="70"/>
      <c r="W19" s="70"/>
      <c r="X19" s="70"/>
      <c r="Y19" s="70"/>
    </row>
    <row r="20" spans="2:25" ht="11.25" customHeight="1" x14ac:dyDescent="0.25">
      <c r="B20" s="6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5"/>
      <c r="Q20" s="70"/>
      <c r="R20" s="70"/>
      <c r="S20" s="70"/>
      <c r="T20" s="70"/>
      <c r="U20" s="70"/>
      <c r="V20" s="70"/>
      <c r="W20" s="70"/>
      <c r="X20" s="70"/>
      <c r="Y20" s="70"/>
    </row>
    <row r="21" spans="2:25" ht="21" customHeight="1" thickBot="1" x14ac:dyDescent="0.3">
      <c r="B21" s="97" t="s">
        <v>42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67"/>
      <c r="R21" s="67"/>
      <c r="S21" s="67"/>
      <c r="T21" s="67"/>
      <c r="U21" s="67"/>
      <c r="V21" s="67"/>
      <c r="W21" s="67"/>
      <c r="X21" s="67"/>
      <c r="Y21" s="67"/>
    </row>
    <row r="23" spans="2:25" ht="15.75" x14ac:dyDescent="0.25">
      <c r="B23" s="23" t="s">
        <v>13</v>
      </c>
      <c r="C23" s="24"/>
      <c r="D23" s="24"/>
      <c r="E23" s="24"/>
      <c r="F23" s="24"/>
      <c r="G23" s="24"/>
      <c r="H23" s="24"/>
      <c r="I23" s="24"/>
      <c r="J23" s="24"/>
    </row>
    <row r="24" spans="2:25" x14ac:dyDescent="0.25">
      <c r="B24" s="9" t="s">
        <v>14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7">
    <mergeCell ref="B18:P18"/>
    <mergeCell ref="B21:P21"/>
    <mergeCell ref="B16:P16"/>
    <mergeCell ref="B19:P19"/>
    <mergeCell ref="B1:AC1"/>
    <mergeCell ref="X2:AC2"/>
    <mergeCell ref="B7:AC7"/>
  </mergeCells>
  <pageMargins left="0.35433070866141736" right="0.19685039370078741" top="1.1811023622047245" bottom="0.78740157480314965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90" zoomScaleNormal="90" workbookViewId="0">
      <selection activeCell="B27" sqref="B27"/>
    </sheetView>
  </sheetViews>
  <sheetFormatPr defaultRowHeight="15" x14ac:dyDescent="0.25"/>
  <cols>
    <col min="1" max="1" width="4.140625" customWidth="1"/>
    <col min="2" max="2" width="40" customWidth="1"/>
    <col min="3" max="3" width="13.85546875" customWidth="1"/>
    <col min="4" max="4" width="11.7109375" customWidth="1"/>
    <col min="5" max="10" width="11.140625" customWidth="1"/>
    <col min="11" max="11" width="10.7109375" customWidth="1"/>
    <col min="12" max="12" width="10.42578125" customWidth="1"/>
  </cols>
  <sheetData>
    <row r="1" spans="1:17" ht="18.75" x14ac:dyDescent="0.3">
      <c r="A1" s="31"/>
      <c r="B1" s="103" t="s">
        <v>51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47"/>
      <c r="N1" s="47"/>
      <c r="O1" s="47"/>
      <c r="P1" s="48"/>
      <c r="Q1" s="48"/>
    </row>
    <row r="2" spans="1:17" ht="18.75" x14ac:dyDescent="0.3">
      <c r="A2" s="31"/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49"/>
      <c r="N2" s="49"/>
      <c r="O2" s="49"/>
      <c r="P2" s="48"/>
      <c r="Q2" s="48"/>
    </row>
    <row r="3" spans="1:17" ht="16.5" thickBot="1" x14ac:dyDescent="0.3">
      <c r="A3" s="32"/>
      <c r="B3" s="33" t="s">
        <v>10</v>
      </c>
      <c r="C3" s="33"/>
      <c r="D3" s="33"/>
      <c r="E3" s="33"/>
      <c r="F3" s="33"/>
      <c r="G3" s="109" t="s">
        <v>50</v>
      </c>
      <c r="H3" s="109"/>
      <c r="I3" s="109"/>
      <c r="J3" s="109"/>
      <c r="K3" s="109"/>
      <c r="L3" s="109"/>
      <c r="M3" s="50"/>
      <c r="N3" s="50"/>
      <c r="O3" s="50"/>
      <c r="P3" s="48"/>
      <c r="Q3" s="48"/>
    </row>
    <row r="4" spans="1:17" ht="96" customHeight="1" thickBot="1" x14ac:dyDescent="0.3">
      <c r="A4" s="34"/>
      <c r="B4" s="35"/>
      <c r="C4" s="36" t="s">
        <v>20</v>
      </c>
      <c r="D4" s="85" t="s">
        <v>12</v>
      </c>
      <c r="E4" s="37">
        <v>2016</v>
      </c>
      <c r="F4" s="37">
        <v>2017</v>
      </c>
      <c r="G4" s="37">
        <v>2018</v>
      </c>
      <c r="H4" s="37">
        <v>2019</v>
      </c>
      <c r="I4" s="37">
        <v>2020</v>
      </c>
      <c r="J4" s="37">
        <v>2021</v>
      </c>
      <c r="K4" s="37">
        <v>2022</v>
      </c>
      <c r="L4" s="37">
        <v>2023</v>
      </c>
      <c r="M4" s="33"/>
      <c r="N4" s="33"/>
      <c r="O4" s="33"/>
    </row>
    <row r="5" spans="1:17" ht="16.5" customHeight="1" thickBot="1" x14ac:dyDescent="0.3">
      <c r="A5" s="110" t="s">
        <v>31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33"/>
      <c r="N5" s="33"/>
      <c r="O5" s="33"/>
    </row>
    <row r="6" spans="1:17" ht="16.5" customHeight="1" thickBot="1" x14ac:dyDescent="0.3">
      <c r="A6" s="38">
        <v>1</v>
      </c>
      <c r="B6" s="87" t="s">
        <v>21</v>
      </c>
      <c r="C6" s="87"/>
      <c r="D6" s="88" t="s">
        <v>5</v>
      </c>
      <c r="E6" s="86">
        <v>67.632999999999996</v>
      </c>
      <c r="F6" s="86">
        <v>57.863999999999997</v>
      </c>
      <c r="G6" s="86">
        <v>57.573999999999998</v>
      </c>
      <c r="H6" s="86">
        <v>41.518000000000001</v>
      </c>
      <c r="I6" s="86">
        <v>44.752000000000002</v>
      </c>
      <c r="J6" s="86">
        <v>43.823999999999998</v>
      </c>
      <c r="K6" s="86">
        <v>45.59</v>
      </c>
      <c r="L6" s="86">
        <v>45.325000000000003</v>
      </c>
      <c r="M6" s="33"/>
      <c r="N6" s="33"/>
      <c r="O6" s="33"/>
    </row>
    <row r="7" spans="1:17" ht="32.25" thickBot="1" x14ac:dyDescent="0.3">
      <c r="A7" s="38">
        <v>2</v>
      </c>
      <c r="B7" s="44" t="s">
        <v>22</v>
      </c>
      <c r="C7" s="52" t="s">
        <v>6</v>
      </c>
      <c r="D7" s="39" t="s">
        <v>5</v>
      </c>
      <c r="E7" s="40">
        <v>0</v>
      </c>
      <c r="F7" s="40">
        <v>0.28199999999999997</v>
      </c>
      <c r="G7" s="40">
        <v>0.42899999999999999</v>
      </c>
      <c r="H7" s="40">
        <v>3.0000000000000001E-3</v>
      </c>
      <c r="I7" s="40">
        <v>0</v>
      </c>
      <c r="J7" s="40">
        <v>0.02</v>
      </c>
      <c r="K7" s="40">
        <v>0.14799999999999999</v>
      </c>
      <c r="L7" s="40">
        <v>0.11799999999999999</v>
      </c>
      <c r="M7" s="33"/>
      <c r="N7" s="33"/>
      <c r="O7" s="33"/>
    </row>
    <row r="8" spans="1:17" ht="16.5" thickBot="1" x14ac:dyDescent="0.3">
      <c r="A8" s="34">
        <v>3</v>
      </c>
      <c r="B8" s="45" t="s">
        <v>23</v>
      </c>
      <c r="C8" s="53" t="s">
        <v>7</v>
      </c>
      <c r="D8" s="41" t="s">
        <v>5</v>
      </c>
      <c r="E8" s="42">
        <v>0</v>
      </c>
      <c r="F8" s="42">
        <v>0.97299999999999998</v>
      </c>
      <c r="G8" s="42">
        <v>0.83099999999999996</v>
      </c>
      <c r="H8" s="42">
        <v>0.52700000000000002</v>
      </c>
      <c r="I8" s="42">
        <v>1.27</v>
      </c>
      <c r="J8" s="42">
        <v>0.51700000000000002</v>
      </c>
      <c r="K8" s="40">
        <v>1.0129999999999999</v>
      </c>
      <c r="L8" s="40">
        <v>1.016</v>
      </c>
      <c r="M8" s="33"/>
      <c r="N8" s="33"/>
      <c r="O8" s="33"/>
    </row>
    <row r="9" spans="1:17" ht="48" thickBot="1" x14ac:dyDescent="0.3">
      <c r="A9" s="34">
        <v>4</v>
      </c>
      <c r="B9" s="46" t="s">
        <v>24</v>
      </c>
      <c r="C9" s="53" t="s">
        <v>8</v>
      </c>
      <c r="D9" s="41" t="s">
        <v>5</v>
      </c>
      <c r="E9" s="42">
        <v>11.446</v>
      </c>
      <c r="F9" s="42">
        <v>10.054</v>
      </c>
      <c r="G9" s="42">
        <v>8.8829999999999991</v>
      </c>
      <c r="H9" s="42">
        <v>7.92</v>
      </c>
      <c r="I9" s="42">
        <v>6.1260000000000003</v>
      </c>
      <c r="J9" s="42">
        <v>5.6429999999999998</v>
      </c>
      <c r="K9" s="40">
        <v>5.923</v>
      </c>
      <c r="L9" s="40">
        <v>6.1539999999999999</v>
      </c>
      <c r="M9" s="33"/>
      <c r="N9" s="33"/>
      <c r="O9" s="33"/>
    </row>
    <row r="10" spans="1:17" ht="48" thickBot="1" x14ac:dyDescent="0.3">
      <c r="A10" s="34">
        <v>5</v>
      </c>
      <c r="B10" s="46" t="s">
        <v>25</v>
      </c>
      <c r="C10" s="53" t="s">
        <v>9</v>
      </c>
      <c r="D10" s="41" t="s">
        <v>5</v>
      </c>
      <c r="E10" s="42">
        <v>56.186999999999998</v>
      </c>
      <c r="F10" s="42">
        <v>46.25</v>
      </c>
      <c r="G10" s="42">
        <v>47.137</v>
      </c>
      <c r="H10" s="42">
        <v>32.780999999999999</v>
      </c>
      <c r="I10" s="42">
        <v>37.104999999999997</v>
      </c>
      <c r="J10" s="42">
        <v>37.433</v>
      </c>
      <c r="K10" s="40">
        <v>37.747999999999998</v>
      </c>
      <c r="L10" s="40">
        <v>37.555999999999997</v>
      </c>
      <c r="M10" s="33"/>
      <c r="N10" s="33"/>
      <c r="O10" s="33"/>
    </row>
    <row r="11" spans="1:17" ht="16.5" thickBot="1" x14ac:dyDescent="0.3">
      <c r="A11" s="34">
        <v>6</v>
      </c>
      <c r="B11" s="46" t="s">
        <v>26</v>
      </c>
      <c r="C11" s="53" t="s">
        <v>11</v>
      </c>
      <c r="D11" s="41" t="s">
        <v>5</v>
      </c>
      <c r="E11" s="42">
        <v>0</v>
      </c>
      <c r="F11" s="42">
        <v>0.30399999999999999</v>
      </c>
      <c r="G11" s="42">
        <v>0.29299999999999998</v>
      </c>
      <c r="H11" s="42">
        <v>0.28799999999999998</v>
      </c>
      <c r="I11" s="42">
        <v>0.25209999999999999</v>
      </c>
      <c r="J11" s="42">
        <v>0.21099999999999999</v>
      </c>
      <c r="K11" s="40">
        <v>0.7569999999999999</v>
      </c>
      <c r="L11" s="40">
        <v>0.48</v>
      </c>
      <c r="M11" s="33"/>
      <c r="N11" s="33"/>
      <c r="O11" s="33"/>
    </row>
    <row r="12" spans="1:17" ht="16.5" customHeight="1" thickBot="1" x14ac:dyDescent="0.3">
      <c r="A12" s="110" t="s">
        <v>27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2"/>
      <c r="M12" s="33"/>
      <c r="N12" s="33"/>
      <c r="O12" s="33"/>
    </row>
    <row r="13" spans="1:17" ht="16.5" thickBot="1" x14ac:dyDescent="0.3">
      <c r="A13" s="89">
        <v>7</v>
      </c>
      <c r="B13" s="87" t="s">
        <v>21</v>
      </c>
      <c r="C13" s="87"/>
      <c r="D13" s="88" t="s">
        <v>5</v>
      </c>
      <c r="E13" s="86">
        <v>44.844999999999999</v>
      </c>
      <c r="F13" s="86">
        <v>44.921999999999997</v>
      </c>
      <c r="G13" s="86">
        <v>35.963999999999999</v>
      </c>
      <c r="H13" s="86">
        <v>45.393999999999998</v>
      </c>
      <c r="I13" s="86">
        <v>42.389000000000003</v>
      </c>
      <c r="J13" s="86">
        <v>47.415999999999997</v>
      </c>
      <c r="K13" s="86">
        <v>39.619999999999997</v>
      </c>
      <c r="L13" s="86">
        <v>40.384</v>
      </c>
      <c r="M13" s="33"/>
      <c r="N13" s="33"/>
      <c r="O13" s="33"/>
    </row>
    <row r="14" spans="1:17" ht="32.25" thickBot="1" x14ac:dyDescent="0.3">
      <c r="A14" s="38">
        <v>8</v>
      </c>
      <c r="B14" s="44" t="s">
        <v>22</v>
      </c>
      <c r="C14" s="52" t="s">
        <v>6</v>
      </c>
      <c r="D14" s="39" t="s">
        <v>5</v>
      </c>
      <c r="E14" s="40">
        <v>0.14199999999999999</v>
      </c>
      <c r="F14" s="40">
        <v>0.156</v>
      </c>
      <c r="G14" s="40">
        <v>0.251</v>
      </c>
      <c r="H14" s="40">
        <v>1.9E-2</v>
      </c>
      <c r="I14" s="40">
        <v>0</v>
      </c>
      <c r="J14" s="40">
        <v>0</v>
      </c>
      <c r="K14" s="40">
        <v>0.26100000000000001</v>
      </c>
      <c r="L14" s="40">
        <v>9.0999999999999998E-2</v>
      </c>
      <c r="M14" s="33"/>
      <c r="N14" s="33"/>
      <c r="O14" s="33"/>
    </row>
    <row r="15" spans="1:17" ht="16.5" thickBot="1" x14ac:dyDescent="0.3">
      <c r="A15" s="34">
        <v>9</v>
      </c>
      <c r="B15" s="45" t="s">
        <v>23</v>
      </c>
      <c r="C15" s="53" t="s">
        <v>7</v>
      </c>
      <c r="D15" s="41" t="s">
        <v>5</v>
      </c>
      <c r="E15" s="42">
        <v>4.2000000000000003E-2</v>
      </c>
      <c r="F15" s="42">
        <v>0.65</v>
      </c>
      <c r="G15" s="42">
        <v>0.64</v>
      </c>
      <c r="H15" s="42">
        <v>0.52600000000000002</v>
      </c>
      <c r="I15" s="42">
        <v>0.28299999999999997</v>
      </c>
      <c r="J15" s="42">
        <v>0.26</v>
      </c>
      <c r="K15" s="40">
        <v>0.32600000000000001</v>
      </c>
      <c r="L15" s="40">
        <v>9.4E-2</v>
      </c>
      <c r="M15" s="33"/>
      <c r="N15" s="33"/>
      <c r="O15" s="33"/>
    </row>
    <row r="16" spans="1:17" ht="48" thickBot="1" x14ac:dyDescent="0.3">
      <c r="A16" s="34">
        <v>10</v>
      </c>
      <c r="B16" s="46" t="s">
        <v>24</v>
      </c>
      <c r="C16" s="53" t="s">
        <v>8</v>
      </c>
      <c r="D16" s="41" t="s">
        <v>5</v>
      </c>
      <c r="E16" s="42">
        <v>11.802</v>
      </c>
      <c r="F16" s="42">
        <v>11.089</v>
      </c>
      <c r="G16" s="42">
        <v>8.7870000000000008</v>
      </c>
      <c r="H16" s="42">
        <v>7.4569999999999999</v>
      </c>
      <c r="I16" s="42">
        <v>5.26</v>
      </c>
      <c r="J16" s="42">
        <v>4.0309999999999997</v>
      </c>
      <c r="K16" s="40">
        <v>3.9910000000000001</v>
      </c>
      <c r="L16" s="40">
        <v>4.1340000000000003</v>
      </c>
      <c r="M16" s="33"/>
      <c r="N16" s="33"/>
      <c r="O16" s="33"/>
    </row>
    <row r="17" spans="1:15" ht="48" thickBot="1" x14ac:dyDescent="0.3">
      <c r="A17" s="34">
        <v>11</v>
      </c>
      <c r="B17" s="46" t="s">
        <v>25</v>
      </c>
      <c r="C17" s="53" t="s">
        <v>9</v>
      </c>
      <c r="D17" s="41" t="s">
        <v>5</v>
      </c>
      <c r="E17" s="42">
        <v>32.732999999999997</v>
      </c>
      <c r="F17" s="42">
        <v>32.837000000000003</v>
      </c>
      <c r="G17" s="42">
        <v>26.061</v>
      </c>
      <c r="H17" s="42">
        <v>37.390999999999998</v>
      </c>
      <c r="I17" s="42">
        <v>36.542999999999999</v>
      </c>
      <c r="J17" s="42">
        <v>42.814</v>
      </c>
      <c r="K17" s="40">
        <v>34.542000000000002</v>
      </c>
      <c r="L17" s="40">
        <v>35.524000000000001</v>
      </c>
      <c r="M17" s="33"/>
      <c r="N17" s="33"/>
      <c r="O17" s="33"/>
    </row>
    <row r="18" spans="1:15" ht="16.5" thickBot="1" x14ac:dyDescent="0.3">
      <c r="A18" s="34">
        <v>12</v>
      </c>
      <c r="B18" s="46" t="s">
        <v>26</v>
      </c>
      <c r="C18" s="53" t="s">
        <v>11</v>
      </c>
      <c r="D18" s="41" t="s">
        <v>5</v>
      </c>
      <c r="E18" s="42">
        <v>0.129</v>
      </c>
      <c r="F18" s="42">
        <v>0.192</v>
      </c>
      <c r="G18" s="42">
        <v>0.22500000000000001</v>
      </c>
      <c r="H18" s="42">
        <v>0</v>
      </c>
      <c r="I18" s="42">
        <v>0.30299999999999999</v>
      </c>
      <c r="J18" s="42">
        <v>0.311</v>
      </c>
      <c r="K18" s="40">
        <v>0.5</v>
      </c>
      <c r="L18" s="40">
        <v>0.54</v>
      </c>
      <c r="M18" s="33"/>
      <c r="N18" s="33"/>
      <c r="O18" s="33"/>
    </row>
    <row r="19" spans="1:15" x14ac:dyDescent="0.25">
      <c r="B19" s="51"/>
    </row>
    <row r="20" spans="1:15" ht="15.75" x14ac:dyDescent="0.25">
      <c r="B20" s="83" t="s">
        <v>13</v>
      </c>
      <c r="E20" s="43"/>
    </row>
    <row r="21" spans="1:15" ht="15.75" x14ac:dyDescent="0.25">
      <c r="B21" s="84" t="s">
        <v>14</v>
      </c>
    </row>
  </sheetData>
  <mergeCells count="5">
    <mergeCell ref="B1:L1"/>
    <mergeCell ref="B2:L2"/>
    <mergeCell ref="G3:L3"/>
    <mergeCell ref="A5:L5"/>
    <mergeCell ref="A12:L12"/>
  </mergeCells>
  <pageMargins left="0.85" right="0.17" top="0.74803149606299213" bottom="0.51" header="0.25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16" sqref="A16:H16"/>
    </sheetView>
  </sheetViews>
  <sheetFormatPr defaultRowHeight="15" x14ac:dyDescent="0.25"/>
  <cols>
    <col min="1" max="1" width="16.28515625" customWidth="1"/>
  </cols>
  <sheetData>
    <row r="1" spans="1:10" ht="15.75" x14ac:dyDescent="0.25">
      <c r="A1" s="114" t="s">
        <v>16</v>
      </c>
      <c r="B1" s="114"/>
      <c r="C1" s="114"/>
      <c r="D1" s="114"/>
      <c r="E1" s="114"/>
      <c r="F1" s="114"/>
      <c r="G1" s="114"/>
      <c r="H1" s="114"/>
    </row>
    <row r="2" spans="1:10" ht="15.75" x14ac:dyDescent="0.25">
      <c r="A2" s="117" t="s">
        <v>43</v>
      </c>
      <c r="B2" s="117"/>
      <c r="C2" s="117"/>
      <c r="D2" s="117"/>
      <c r="E2" s="117"/>
      <c r="F2" s="117"/>
      <c r="G2" s="117"/>
      <c r="H2" s="117"/>
      <c r="I2" s="77"/>
      <c r="J2" s="77"/>
    </row>
    <row r="3" spans="1:10" x14ac:dyDescent="0.25">
      <c r="A3" s="118" t="s">
        <v>52</v>
      </c>
      <c r="B3" s="118"/>
      <c r="C3" s="118"/>
      <c r="D3" s="118"/>
      <c r="E3" s="118"/>
      <c r="F3" s="118"/>
      <c r="G3" s="118"/>
      <c r="H3" s="118"/>
    </row>
    <row r="4" spans="1:10" ht="15.75" x14ac:dyDescent="0.25">
      <c r="A4" s="114" t="s">
        <v>17</v>
      </c>
      <c r="B4" s="114"/>
      <c r="C4" s="114"/>
      <c r="D4" s="114"/>
      <c r="E4" s="114"/>
      <c r="F4" s="114"/>
      <c r="G4" s="114"/>
      <c r="H4" s="114"/>
    </row>
    <row r="5" spans="1:10" ht="30.75" customHeight="1" x14ac:dyDescent="0.25">
      <c r="A5" s="115" t="s">
        <v>44</v>
      </c>
      <c r="B5" s="115"/>
      <c r="C5" s="115"/>
      <c r="D5" s="115"/>
      <c r="E5" s="115"/>
      <c r="F5" s="115"/>
      <c r="G5" s="115"/>
      <c r="H5" s="115"/>
    </row>
    <row r="6" spans="1:10" ht="30.75" customHeight="1" x14ac:dyDescent="0.25">
      <c r="A6" s="115" t="s">
        <v>48</v>
      </c>
      <c r="B6" s="115"/>
      <c r="C6" s="115"/>
      <c r="D6" s="115"/>
      <c r="E6" s="115"/>
      <c r="F6" s="115"/>
      <c r="G6" s="115"/>
      <c r="H6" s="115"/>
    </row>
    <row r="8" spans="1:10" ht="15.75" x14ac:dyDescent="0.25">
      <c r="A8" s="114" t="s">
        <v>29</v>
      </c>
      <c r="B8" s="114"/>
      <c r="C8" s="114"/>
      <c r="D8" s="114"/>
      <c r="E8" s="114"/>
      <c r="F8" s="114"/>
      <c r="G8" s="114"/>
      <c r="H8" s="114"/>
    </row>
    <row r="9" spans="1:10" ht="51.75" customHeight="1" x14ac:dyDescent="0.25">
      <c r="A9" s="113" t="s">
        <v>45</v>
      </c>
      <c r="B9" s="113"/>
      <c r="C9" s="113"/>
      <c r="D9" s="113"/>
      <c r="E9" s="113"/>
      <c r="F9" s="113"/>
      <c r="G9" s="113"/>
      <c r="H9" s="113"/>
    </row>
    <row r="10" spans="1:10" x14ac:dyDescent="0.25">
      <c r="A10" s="78"/>
      <c r="B10" s="78"/>
      <c r="C10" s="78"/>
      <c r="D10" s="78"/>
      <c r="E10" s="78"/>
      <c r="F10" s="78"/>
      <c r="G10" s="78"/>
      <c r="H10" s="78"/>
    </row>
    <row r="11" spans="1:10" ht="81.75" customHeight="1" x14ac:dyDescent="0.25">
      <c r="A11" s="113" t="s">
        <v>46</v>
      </c>
      <c r="B11" s="113"/>
      <c r="C11" s="113"/>
      <c r="D11" s="113"/>
      <c r="E11" s="113"/>
      <c r="F11" s="113"/>
      <c r="G11" s="113"/>
      <c r="H11" s="113"/>
    </row>
    <row r="12" spans="1:10" ht="15.75" x14ac:dyDescent="0.25">
      <c r="A12" s="116"/>
      <c r="B12" s="116"/>
      <c r="C12" s="116"/>
      <c r="D12" s="116"/>
      <c r="E12" s="116"/>
      <c r="F12" s="116"/>
      <c r="G12" s="116"/>
      <c r="H12" s="116"/>
    </row>
    <row r="13" spans="1:10" ht="72" customHeight="1" x14ac:dyDescent="0.25">
      <c r="A13" s="113" t="s">
        <v>19</v>
      </c>
      <c r="B13" s="113"/>
      <c r="C13" s="113"/>
      <c r="D13" s="113"/>
      <c r="E13" s="113"/>
      <c r="F13" s="113"/>
      <c r="G13" s="113"/>
      <c r="H13" s="113"/>
    </row>
    <row r="14" spans="1:10" x14ac:dyDescent="0.25">
      <c r="A14" s="78"/>
      <c r="B14" s="78"/>
      <c r="C14" s="78"/>
      <c r="D14" s="78"/>
      <c r="E14" s="78"/>
      <c r="F14" s="78"/>
      <c r="G14" s="78"/>
      <c r="H14" s="78"/>
    </row>
    <row r="15" spans="1:10" ht="15.75" x14ac:dyDescent="0.25">
      <c r="A15" s="114" t="s">
        <v>18</v>
      </c>
      <c r="B15" s="114"/>
      <c r="C15" s="114"/>
      <c r="D15" s="114"/>
      <c r="E15" s="114"/>
      <c r="F15" s="114"/>
      <c r="G15" s="114"/>
      <c r="H15" s="114"/>
    </row>
    <row r="16" spans="1:10" ht="74.25" customHeight="1" x14ac:dyDescent="0.25">
      <c r="A16" s="113" t="s">
        <v>53</v>
      </c>
      <c r="B16" s="113"/>
      <c r="C16" s="113"/>
      <c r="D16" s="113"/>
      <c r="E16" s="113"/>
      <c r="F16" s="113"/>
      <c r="G16" s="113"/>
      <c r="H16" s="113"/>
    </row>
    <row r="17" spans="1:8" x14ac:dyDescent="0.25">
      <c r="A17" s="79"/>
      <c r="B17" s="79"/>
      <c r="C17" s="79"/>
      <c r="D17" s="79"/>
      <c r="E17" s="79"/>
      <c r="F17" s="79"/>
      <c r="G17" s="79"/>
      <c r="H17" s="79"/>
    </row>
    <row r="18" spans="1:8" ht="15.75" x14ac:dyDescent="0.25">
      <c r="A18" s="114" t="s">
        <v>30</v>
      </c>
      <c r="B18" s="114"/>
      <c r="C18" s="114"/>
      <c r="D18" s="114"/>
      <c r="E18" s="114"/>
      <c r="F18" s="114"/>
      <c r="G18" s="114"/>
      <c r="H18" s="114"/>
    </row>
    <row r="19" spans="1:8" ht="74.25" customHeight="1" x14ac:dyDescent="0.25">
      <c r="A19" s="113" t="s">
        <v>47</v>
      </c>
      <c r="B19" s="113"/>
      <c r="C19" s="113"/>
      <c r="D19" s="113"/>
      <c r="E19" s="113"/>
      <c r="F19" s="113"/>
      <c r="G19" s="113"/>
      <c r="H19" s="113"/>
    </row>
    <row r="20" spans="1:8" x14ac:dyDescent="0.25">
      <c r="B20" s="80"/>
    </row>
    <row r="28" spans="1:8" x14ac:dyDescent="0.25">
      <c r="A28" s="81"/>
    </row>
  </sheetData>
  <mergeCells count="15">
    <mergeCell ref="A1:H1"/>
    <mergeCell ref="A2:H2"/>
    <mergeCell ref="A3:H3"/>
    <mergeCell ref="A4:H4"/>
    <mergeCell ref="A5:H5"/>
    <mergeCell ref="A16:H16"/>
    <mergeCell ref="A18:H18"/>
    <mergeCell ref="A19:H19"/>
    <mergeCell ref="A6:H6"/>
    <mergeCell ref="A9:H9"/>
    <mergeCell ref="A11:H11"/>
    <mergeCell ref="A12:H12"/>
    <mergeCell ref="A13:H13"/>
    <mergeCell ref="A15:H15"/>
    <mergeCell ref="A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C-7а-усяго</vt:lpstr>
      <vt:lpstr>С-7b-па АКЭД-за 2016-2023</vt:lpstr>
      <vt:lpstr>Метаданыя</vt:lpstr>
      <vt:lpstr>'С-7b-па АКЭД-за 2016-2023'!Заголовки_для_печати</vt:lpstr>
      <vt:lpstr>'C-7а-усяго'!Область_печати</vt:lpstr>
      <vt:lpstr>'С-7b-па АКЭД-за 2016-2023'!Область_печати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2024-07-05T07:45:36Z</cp:lastPrinted>
  <dcterms:created xsi:type="dcterms:W3CDTF">2011-05-01T09:55:58Z</dcterms:created>
  <dcterms:modified xsi:type="dcterms:W3CDTF">2024-07-09T14:03:19Z</dcterms:modified>
</cp:coreProperties>
</file>