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45" yWindow="-195" windowWidth="13680" windowHeight="7005"/>
  </bookViews>
  <sheets>
    <sheet name="I-1а - образование отходов" sheetId="1" r:id="rId1"/>
    <sheet name="I-1b-отходы по видам экон.деят " sheetId="2" r:id="rId2"/>
    <sheet name="Метаданные" sheetId="3" r:id="rId3"/>
  </sheets>
  <definedNames>
    <definedName name="_xlnm.Print_Area" localSheetId="0">'I-1а - образование отходов'!$A$1:$U$33</definedName>
  </definedNames>
  <calcPr calcId="144525"/>
  <customWorkbookViews>
    <customWorkbookView name="Robin Rieprich - Persönliche Ansicht" guid="{A38E0FCA-E5AC-448A-87EF-18EE3045DEEC}" mergeInterval="0" personalView="1" maximized="1" windowWidth="1436" windowHeight="595" activeSheetId="1" showComments="commIndAndComment"/>
    <customWorkbookView name="Christin Thurow - Personal View" guid="{F29B801E-9710-7F4A-B0E7-98A3A85CBC0D}" mergeInterval="0" personalView="1" xWindow="8" yWindow="54" windowWidth="1280" windowHeight="930" activeSheetId="1"/>
    <customWorkbookView name="Olga - Affichage personnalisé" guid="{4AC2DB79-FE0E-4A24-B55C-0C7990121A7A}" mergeInterval="0" personalView="1" xWindow="386" yWindow="13" windowWidth="1133" windowHeight="637" activeSheetId="1"/>
    <customWorkbookView name="kharitonova - Personal View" guid="{3C4AB23E-489D-4248-912D-FAC4F3A091EF}" mergeInterval="0" personalView="1" maximized="1" windowWidth="1916" windowHeight="855" activeSheetId="1"/>
    <customWorkbookView name="Lukasz Wyrowski - Personal View" guid="{4CD7B165-058B-4F76-8164-7699BF20E9F6}" mergeInterval="0" personalView="1" xWindow="9" yWindow="31" windowWidth="940" windowHeight="815" activeSheetId="1"/>
    <customWorkbookView name="Ekaterina.Poleschuk - Личное представление" guid="{15B66046-6F96-44DA-A28E-B5739E6D0450}" mergeInterval="0" personalView="1" maximized="1" xWindow="1" yWindow="1" windowWidth="1916" windowHeight="850" activeSheetId="2"/>
  </customWorkbookViews>
</workbook>
</file>

<file path=xl/calcChain.xml><?xml version="1.0" encoding="utf-8"?>
<calcChain xmlns="http://schemas.openxmlformats.org/spreadsheetml/2006/main">
  <c r="T12" i="1" l="1"/>
  <c r="U23" i="1" l="1"/>
  <c r="U20" i="1"/>
  <c r="U17" i="1"/>
  <c r="U12" i="1"/>
  <c r="U19" i="1" s="1"/>
  <c r="U22" i="1" l="1"/>
  <c r="U16" i="1"/>
  <c r="T23" i="1"/>
  <c r="T20" i="1"/>
  <c r="T17" i="1"/>
  <c r="T22" i="1"/>
  <c r="T19" i="1" l="1"/>
  <c r="T16" i="1"/>
  <c r="S17" i="1"/>
  <c r="S20" i="1" l="1"/>
  <c r="S23" i="1"/>
  <c r="S12" i="1"/>
  <c r="S19" i="1" s="1"/>
  <c r="S22" i="1" l="1"/>
  <c r="S16" i="1"/>
  <c r="R23" i="1"/>
  <c r="R17" i="1" l="1"/>
  <c r="R20" i="1"/>
  <c r="R12" i="1"/>
  <c r="R16" i="1" l="1"/>
  <c r="R22" i="1"/>
  <c r="R19" i="1"/>
  <c r="M23" i="1"/>
  <c r="Q23" i="1" l="1"/>
  <c r="P20" i="1"/>
  <c r="Q20" i="1"/>
  <c r="Q17" i="1"/>
  <c r="P17" i="1" l="1"/>
  <c r="O17" i="1"/>
  <c r="J20" i="1" l="1"/>
  <c r="J23" i="1"/>
  <c r="I20" i="1"/>
  <c r="K20" i="1"/>
  <c r="Q12" i="1" l="1"/>
  <c r="P12" i="1"/>
  <c r="P16" i="1" s="1"/>
  <c r="P23" i="1"/>
  <c r="I23" i="1"/>
  <c r="K23" i="1"/>
  <c r="L23" i="1"/>
  <c r="N23" i="1"/>
  <c r="O23" i="1"/>
  <c r="E22" i="1"/>
  <c r="F22" i="1"/>
  <c r="G22" i="1"/>
  <c r="H22" i="1"/>
  <c r="I12" i="1"/>
  <c r="I22" i="1" s="1"/>
  <c r="J12" i="1"/>
  <c r="J22" i="1" s="1"/>
  <c r="K12" i="1"/>
  <c r="K22" i="1" s="1"/>
  <c r="L12" i="1"/>
  <c r="L22" i="1" s="1"/>
  <c r="M12" i="1"/>
  <c r="M22" i="1" s="1"/>
  <c r="N12" i="1"/>
  <c r="N19" i="1" s="1"/>
  <c r="O12" i="1"/>
  <c r="D22" i="1"/>
  <c r="O20" i="1"/>
  <c r="L20" i="1"/>
  <c r="M20" i="1"/>
  <c r="N20" i="1"/>
  <c r="E19" i="1"/>
  <c r="F19" i="1"/>
  <c r="G19" i="1"/>
  <c r="H19" i="1"/>
  <c r="L19" i="1"/>
  <c r="D19" i="1"/>
  <c r="I17" i="1"/>
  <c r="J17" i="1"/>
  <c r="K17" i="1"/>
  <c r="L17" i="1"/>
  <c r="M17" i="1"/>
  <c r="N17" i="1"/>
  <c r="E16" i="1"/>
  <c r="F16" i="1"/>
  <c r="G16" i="1"/>
  <c r="H16" i="1"/>
  <c r="D16" i="1"/>
  <c r="J16" i="1" l="1"/>
  <c r="P22" i="1"/>
  <c r="P19" i="1"/>
  <c r="M16" i="1"/>
  <c r="N22" i="1"/>
  <c r="Q16" i="1"/>
  <c r="Q22" i="1"/>
  <c r="Q19" i="1"/>
  <c r="J19" i="1"/>
  <c r="O22" i="1"/>
  <c r="O19" i="1"/>
  <c r="O16" i="1"/>
  <c r="K16" i="1"/>
  <c r="I16" i="1"/>
  <c r="N16" i="1"/>
  <c r="L16" i="1"/>
  <c r="M19" i="1"/>
  <c r="K19" i="1"/>
  <c r="I19" i="1"/>
</calcChain>
</file>

<file path=xl/sharedStrings.xml><?xml version="1.0" encoding="utf-8"?>
<sst xmlns="http://schemas.openxmlformats.org/spreadsheetml/2006/main" count="275" uniqueCount="162">
  <si>
    <t>Единица</t>
  </si>
  <si>
    <t>1000 т/год</t>
  </si>
  <si>
    <t>Образование отходов по источникам</t>
  </si>
  <si>
    <t xml:space="preserve">Примечания: </t>
  </si>
  <si>
    <t>кг / чел</t>
  </si>
  <si>
    <t>…</t>
  </si>
  <si>
    <t>в том числе:</t>
  </si>
  <si>
    <t>производство продуктов питания, напитков и табачных изделий</t>
  </si>
  <si>
    <t>производство химических продуктов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</si>
  <si>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</si>
  <si>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</si>
  <si>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транспортных средств и оборудования</t>
  </si>
  <si>
    <t>производство прочих готовых изделий; ремонт, монтаж машин и оборудования</t>
  </si>
  <si>
    <t>Всего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</si>
  <si>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</si>
  <si>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</si>
  <si>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</si>
  <si>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Секция (подсекция) ОКРБ 005-2011</t>
  </si>
  <si>
    <t>A</t>
  </si>
  <si>
    <t>B</t>
  </si>
  <si>
    <t>C</t>
  </si>
  <si>
    <t>CA</t>
  </si>
  <si>
    <t>CB</t>
  </si>
  <si>
    <t>CC</t>
  </si>
  <si>
    <t>производство текстильных изделий, одежды, изделий из кожи и меха</t>
  </si>
  <si>
    <t>производство изделий из дерева и бумаги; полиграфическая деятельность и тиражирование  информациизаписанных носителей</t>
  </si>
  <si>
    <t>производство кокса и продуктов нефтепереработки</t>
  </si>
  <si>
    <t>CD</t>
  </si>
  <si>
    <t>CE</t>
  </si>
  <si>
    <t>производство основных фармацевтических продуктов и фармацевтических препаратов</t>
  </si>
  <si>
    <t>CF</t>
  </si>
  <si>
    <t>производство резиновых и пластмассовых изделий, прочих неметаллических минеральных продуктов</t>
  </si>
  <si>
    <t>металлургическое производство. Производство готовых металлических изделий, кроме машин и оборудования</t>
  </si>
  <si>
    <t>CG</t>
  </si>
  <si>
    <t>CH</t>
  </si>
  <si>
    <t>CI</t>
  </si>
  <si>
    <t>CJ</t>
  </si>
  <si>
    <t>производство машин и оборудования, не включенных в другие группировки</t>
  </si>
  <si>
    <t>CK</t>
  </si>
  <si>
    <t>CL</t>
  </si>
  <si>
    <t>CM</t>
  </si>
  <si>
    <t>D</t>
  </si>
  <si>
    <t>E</t>
  </si>
  <si>
    <t>F</t>
  </si>
  <si>
    <t>G</t>
  </si>
  <si>
    <t>H</t>
  </si>
  <si>
    <t>I</t>
  </si>
  <si>
    <t>Информация и связь</t>
  </si>
  <si>
    <t>J</t>
  </si>
  <si>
    <t>Финансовая и страховая деятельность</t>
  </si>
  <si>
    <t>K</t>
  </si>
  <si>
    <t>L</t>
  </si>
  <si>
    <t>M</t>
  </si>
  <si>
    <t>N</t>
  </si>
  <si>
    <t>O</t>
  </si>
  <si>
    <t>P</t>
  </si>
  <si>
    <t>Q</t>
  </si>
  <si>
    <t>R</t>
  </si>
  <si>
    <t>S</t>
  </si>
  <si>
    <t>Cнабжение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</si>
  <si>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</si>
  <si>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</si>
  <si>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</si>
  <si>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</si>
  <si>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</si>
  <si>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</si>
  <si>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</si>
  <si>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</si>
  <si>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Государственное управление</t>
  </si>
  <si>
    <t>Образование</t>
  </si>
  <si>
    <t>Здравоохранение и социальные услуги</t>
  </si>
  <si>
    <t>Творчество, спорт, развлечения и отдых</t>
  </si>
  <si>
    <t>Предоставление прочих видов услуг</t>
  </si>
  <si>
    <t>Образование твердых коммунальных отходов</t>
  </si>
  <si>
    <t>ВВП в текущих ценах</t>
  </si>
  <si>
    <t>Другие виды экономической деятельности</t>
  </si>
  <si>
    <t>По строке "Снабжение электричеством, газом, паром и кондиционированным воздухом (МСОК 35)" в период 2010-2015 гг. отражены данные по виду экономической деятельности "Производство и распределение электроэнергии, газа и воды" (секция Е ОКРБ 005-2006).</t>
  </si>
  <si>
    <t>миллионов человек</t>
  </si>
  <si>
    <t>миллиардов  рублей</t>
  </si>
  <si>
    <t>Cельское хозяйство, лесоводство и рыболовство</t>
  </si>
  <si>
    <t>Снабжение электричеством, газом, паром и кондиционированным воздухом</t>
  </si>
  <si>
    <t xml:space="preserve">миллиардов международных долларов </t>
  </si>
  <si>
    <t>кг / тыс. международных долл.</t>
  </si>
  <si>
    <t xml:space="preserve">кг / тыс. международных долл. </t>
  </si>
  <si>
    <t>Всего образовано отходов производства</t>
  </si>
  <si>
    <t xml:space="preserve">Отходы производства на единицу ВВП </t>
  </si>
  <si>
    <t xml:space="preserve">Твердые коммунальные отходы на единицу ВВП </t>
  </si>
  <si>
    <t>Отходы производства на единицу ВВП</t>
  </si>
  <si>
    <t>Справочно:</t>
  </si>
  <si>
    <t>По данным Министерства природных ресурсов и охраны окружающей среды Республики Беларусь.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</si>
  <si>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</si>
  <si>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</si>
  <si>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</si>
  <si>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</si>
  <si>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</si>
  <si>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I1 – Образование отходов</t>
  </si>
  <si>
    <t>объем отходов производства (образующихся в собственном производстве и отходов, полученных от других организаций) в разрезе видов экономической деятельности;</t>
  </si>
  <si>
    <t>образование твердых коммунальных отходов;</t>
  </si>
  <si>
    <t>кроме того, показатели приведены в расчете на душу населения и единицу ВВП</t>
  </si>
  <si>
    <t>отходы производства по классам опасности формируются в соответствии с общегосударственным классификатором Республики Беларусь ОКРБ 021-2019 «Классификатор отходов, образующихся в Республике Беларусь»;</t>
  </si>
  <si>
    <t>при формировании официальной статистической информации по статистике отходов производства в разрезе видов экономической деятельности:</t>
  </si>
  <si>
    <t>в период 2010-2015 гг. использовался общегосударственный классификатор Республики Беларусь ОКРБ 005-2006 "Виды экономической деятельности" (соответствует NACE Rev. 1.1);</t>
  </si>
  <si>
    <t>в период с 2016 г. – общегосударственный классификатор Республики Беларусь ОКРБ 005-2011 "Виды экономической деятельности" (соответствует NACE Rev. 2.0);</t>
  </si>
  <si>
    <r>
      <t>коммунальные отходы:</t>
    </r>
    <r>
      <rPr>
        <sz val="12"/>
        <color theme="1"/>
        <rFont val="Arial"/>
        <family val="2"/>
        <charset val="204"/>
      </rPr>
      <t xml:space="preserve"> административные данные; ответственным за формирование является Министерство жилищно-коммунального хозяйства Республики Беларусь</t>
    </r>
  </si>
  <si>
    <r>
      <rPr>
        <b/>
        <sz val="12"/>
        <color theme="1"/>
        <rFont val="Arial"/>
        <family val="2"/>
        <charset val="204"/>
      </rPr>
      <t>отходы производства</t>
    </r>
    <r>
      <rPr>
        <sz val="12"/>
        <color theme="1"/>
        <rFont val="Arial"/>
        <family val="2"/>
        <charset val="204"/>
      </rPr>
      <t xml:space="preserve"> включают отходы, образовавшиеся в процессе осуществления экономической деятельности (производства продукции, энергии, выполнения работ, оказания услуг), побочные и сопутствующие продукты добычи и обогащения полезных ископаемых;</t>
    </r>
  </si>
  <si>
    <t>позволяет обеспечить измерение влияния антропогенного воздействия на окружающую среду; анализ динамики объема образования отходов на единицу ВВП позволяет оценить материалоемкость структуры производства</t>
  </si>
  <si>
    <r>
      <rPr>
        <b/>
        <sz val="12"/>
        <color theme="1"/>
        <rFont val="Arial"/>
        <family val="2"/>
        <charset val="204"/>
      </rPr>
      <t>отходы производства:</t>
    </r>
    <r>
      <rPr>
        <sz val="12"/>
        <color theme="1"/>
        <rFont val="Arial"/>
        <family val="2"/>
        <charset val="204"/>
      </rPr>
      <t xml:space="preserve"> форма государственной статистической отчетности 1-отходы (Минприроды) «Отчет об обращении с отходами производства»; ответственным за формирование официальной статистической информации является Министерство природных ресурсов и охраны окружающей среды Республики Беларусь;</t>
    </r>
  </si>
  <si>
    <t>Источник образования</t>
  </si>
  <si>
    <t>1. Отходы потребления</t>
  </si>
  <si>
    <t>Все коды и наименования отходов, относящихся к отходам, образующимся в процессе жизнедеятельности человека, не связанной с осуществлением экономической деятельности, образующимся в потребительских кооперативах и садоводческих товариществах, а также к смету, образующемуся на землях общего пользования</t>
  </si>
  <si>
    <t>2. Отходы производства</t>
  </si>
  <si>
    <t>Просроченные продукты питания</t>
  </si>
  <si>
    <t>Овощи и фрукты, утратившие свои потребительские свойства</t>
  </si>
  <si>
    <t>Просроченные продукты в стеклянной и металлической таре</t>
  </si>
  <si>
    <t>Продукты питания испорченные, загрязненные или немаркированные</t>
  </si>
  <si>
    <t>Детское порошковое питание (просроченное и (или) маркированное не надлежащим образом)</t>
  </si>
  <si>
    <t>Отходы продуктов питания, содержащие компоненты животного происхождения (мясо, жиры, кровь и прочее)</t>
  </si>
  <si>
    <t>Изделия из натуральной древесины, потерявшие свои потребительские свойства</t>
  </si>
  <si>
    <t>Изделия из фанеры, потерявшие потребительские свойства, содержащие связующие смолы в количестве от 0,2% до 2,5% включительно</t>
  </si>
  <si>
    <t>Зола и шлак топочных установок</t>
  </si>
  <si>
    <t>Зола от сжигания торфобрикетов</t>
  </si>
  <si>
    <t>Зола от сжигания торфа с древесиной</t>
  </si>
  <si>
    <t>Зола от сжигания быстрорастущей древесины, зола от сжигания дров</t>
  </si>
  <si>
    <t>Отходы кухонь и предприятий общественного питания</t>
  </si>
  <si>
    <t>Отходы производства, подобные отходам жизнедеятельности населения</t>
  </si>
  <si>
    <t>Уличный и дворовый смет</t>
  </si>
  <si>
    <t>Растительные отходы от уборки территорий садов, парков, скверов, мест погребения и иных озелененных территорий</t>
  </si>
  <si>
    <t>Прочие отходы жизнедеятельности населения и подобные им отходы производства, не вошедшие в группу 2</t>
  </si>
  <si>
    <t>Прочие золошлаковые отходы и пыль от термической обработки отходов и от топочных установок, не вошедшие в группу 3 (кроме отходов первого и второго класса опасности)</t>
  </si>
  <si>
    <t>Объекты по использованию коммунальных отходов в целях получения тепловой и (или) электрической энергии</t>
  </si>
  <si>
    <t>Отходы (смет) от уборки территорий промышленных предприятий и организаций</t>
  </si>
  <si>
    <t>Территории промышленных предприятий и организаций</t>
  </si>
  <si>
    <t>Отходы (смет) от уборки территории и помещений объектов оптово-розничной торговли продовольственными товарами</t>
  </si>
  <si>
    <t>Территории и помещения торговых объектов, рынков, ярмарок</t>
  </si>
  <si>
    <t>Отходы (смет) от уборки территории и помещений объектов оптово-розничной торговли промышленными товарами</t>
  </si>
  <si>
    <t>Растительные отходы от чистки водоемов</t>
  </si>
  <si>
    <t>Водоемы, расположенные на землях общего пользования и территориях рекреационных зон</t>
  </si>
  <si>
    <t xml:space="preserve">Объекты:
аварийно-спасательных служб, бытового обслуживания, дорожного сервиса, культурной инфраструктуры, Национального банка, банков и небанковских кредитно-финансовых организаций, общественного питания, общественных объединений (организаций), организаций здравоохранения, организаций, оказывающих социальные услуги, организаций физической культуры и спорта, почтовой связи, политических партий, правоохранительных органов, религиозных организаций, санаторно-курортных и оздоровительных организаций, страховых организаций, транспортной инфраструктуры, учреждений образования;
здания:
административно-бытовые юридических лиц, архивов, редакций средств массовой информации, республиканских органов государственного управления, органов местного управления и самоуправления, судов;
воинские части;
места погребения;
офисные помещения;
общественные туалеты;
территории и помещения торговых объектов, рынков, ярмарок
</t>
  </si>
  <si>
    <t>Придомовая территория;
рекреационные зоны</t>
  </si>
  <si>
    <t>Озелененные территории, расположенные на землях общего пользования:
садов, парков, скверов, мест погребения, рекреационных зон, составных частей населенных пунктов - элементов улично-дорожной сети и приравненных к ним элементов градостроительной планировочной структуры (улицы, проспекты, магистрали, площади, бульвары, тракты, набережные, шоссе, кольца, переулки, проезды, тупики, спуски, въезды, микрорайоны, разъезды, парки, скверы, валы, кварталы, иные элементы градостроительной планировочной структуры);
придомовая территория</t>
  </si>
  <si>
    <t>Перечень отходов, относящихся к коммунальным отходам</t>
  </si>
  <si>
    <t>Код*</t>
  </si>
  <si>
    <t>Наименование отходов*</t>
  </si>
  <si>
    <t>* Наименование и код отходов указаны в соответствии с общегосударственным классификатором 
Республики Беларусь ОКРБ 021-2019 "Классификатор отходов, образующихся в Республике Беларусь".</t>
  </si>
  <si>
    <t>Данные о массе образования твердых коммунальных отходов (далее – ТКО) рассчитываются как сумма массы использованных ТКО и массы захороненных ТКО на полигонах.</t>
  </si>
  <si>
    <r>
      <rPr>
        <b/>
        <sz val="12"/>
        <color theme="1"/>
        <rFont val="Arial"/>
        <family val="2"/>
        <charset val="204"/>
      </rPr>
      <t xml:space="preserve">коммунальные отходы </t>
    </r>
    <r>
      <rPr>
        <sz val="12"/>
        <color theme="1"/>
        <rFont val="Arial"/>
        <family val="2"/>
        <charset val="204"/>
      </rPr>
      <t>включают отходы потребления и отходы производства, включенные в утверждаемый Министерством жилищно-коммунального хозяйства Республики Беларусь перечень отходов, относящихся к коммунальным отходам.</t>
    </r>
  </si>
  <si>
    <t>Показатель 8 – по данным Министерства жилищно-коммунального хозяйства Республики Беларусь.</t>
  </si>
  <si>
    <t>в показатели отходов производства не включаются:
- радиоактивные отходы;
- продукты животного происхождения;
- лом и отходы черных металлов (кроме отходов, содержащих или загрязненных полихлорированными бифенилами);
- лом и отходы цветных металлов (кроме отработанных свинцовых аккумуляторов, а также отходов, содержащих или загрязненных полихлорированными бифенилами);
- отходы потребления;</t>
  </si>
  <si>
    <t>Другие виды экономической деятельности включает в себя все виды экономической деятельности, не отраженные в строках 1 – 5.</t>
  </si>
  <si>
    <t>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</si>
  <si>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t>** Начиная с 2016 года килограммов на рубль (с учетом деноминации уменьшение в 10 000 раз).
**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</si>
  <si>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t>Население страны*</t>
  </si>
  <si>
    <t>Отходы производства на душу населения*</t>
  </si>
  <si>
    <t>Твердые коммунальные отходы на душу населения*</t>
  </si>
  <si>
    <t>кг / млн рублей **</t>
  </si>
  <si>
    <t>Показатели 1 – 7 – по данным Министерства природных ресурсов и охраны окружающей среды Республики Беларусь.</t>
  </si>
  <si>
    <r>
      <t>Временные ряды данных по показателям за период 2005 – 2022 гг., Таблица I-1a. Образование отходов</t>
    </r>
    <r>
      <rPr>
        <sz val="14"/>
        <color indexed="8"/>
        <rFont val="Calibri"/>
        <family val="2"/>
      </rPr>
      <t xml:space="preserve">: </t>
    </r>
    <r>
      <rPr>
        <i/>
        <sz val="14"/>
        <color indexed="8"/>
        <rFont val="Calibri"/>
        <family val="2"/>
      </rPr>
      <t xml:space="preserve"> Беларусь</t>
    </r>
  </si>
  <si>
    <t>на 06.07.2023</t>
  </si>
  <si>
    <r>
      <t>Временные ряды данных по показателям за 2016 – 2022 г., Таблица I-1b. Образование отходов поизводства по видам экономической деятельности</t>
    </r>
    <r>
      <rPr>
        <sz val="14"/>
        <color indexed="8"/>
        <rFont val="Calibri"/>
        <family val="2"/>
      </rPr>
      <t xml:space="preserve">: </t>
    </r>
    <r>
      <rPr>
        <i/>
        <sz val="14"/>
        <color indexed="8"/>
        <rFont val="Calibri"/>
        <family val="2"/>
      </rPr>
      <t>Беларусь</t>
    </r>
  </si>
  <si>
    <t>за 2005 – 2022 гг.</t>
  </si>
  <si>
    <r>
      <t xml:space="preserve">ВВП по ППС в сопоставимых ценах (2017) 
</t>
    </r>
    <r>
      <rPr>
        <i/>
        <sz val="12"/>
        <rFont val="Calibri"/>
        <family val="2"/>
        <charset val="204"/>
      </rPr>
      <t>по данным Всемирного банка на 29.06.2023</t>
    </r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</si>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</sst>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charset val="204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2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justify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/>
    <xf numFmtId="0" fontId="13" fillId="0" borderId="3" xfId="0" applyFont="1" applyBorder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left" vertical="top" wrapText="1" indent="1"/>
    </xf>
    <xf numFmtId="0" fontId="14" fillId="5" borderId="3" xfId="0" applyFont="1" applyFill="1" applyBorder="1" applyAlignment="1">
      <alignment horizontal="left" wrapText="1" indent="1"/>
    </xf>
    <xf numFmtId="0" fontId="14" fillId="4" borderId="3" xfId="0" applyFont="1" applyFill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/>
    <xf numFmtId="0" fontId="0" fillId="2" borderId="6" xfId="0" applyFont="1" applyFill="1" applyBorder="1"/>
    <xf numFmtId="164" fontId="2" fillId="7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5" fontId="1" fillId="7" borderId="2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2" fillId="7" borderId="2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/>
    </xf>
    <xf numFmtId="165" fontId="13" fillId="5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/>
    <xf numFmtId="0" fontId="0" fillId="2" borderId="7" xfId="0" applyFont="1" applyFill="1" applyBorder="1" applyAlignment="1"/>
    <xf numFmtId="165" fontId="2" fillId="4" borderId="8" xfId="0" applyNumberFormat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wrapText="1"/>
    </xf>
    <xf numFmtId="0" fontId="13" fillId="6" borderId="8" xfId="0" applyFont="1" applyFill="1" applyBorder="1" applyAlignment="1">
      <alignment horizontal="center" vertical="center"/>
    </xf>
    <xf numFmtId="165" fontId="13" fillId="6" borderId="8" xfId="0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left" vertical="top" wrapText="1" indent="1"/>
    </xf>
    <xf numFmtId="0" fontId="14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165" fontId="13" fillId="5" borderId="8" xfId="0" applyNumberFormat="1" applyFont="1" applyFill="1" applyBorder="1" applyAlignment="1">
      <alignment horizontal="center" vertical="center"/>
    </xf>
    <xf numFmtId="164" fontId="12" fillId="4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16" fillId="2" borderId="0" xfId="0" applyFont="1" applyFill="1"/>
    <xf numFmtId="0" fontId="13" fillId="0" borderId="0" xfId="0" applyFont="1" applyFill="1"/>
    <xf numFmtId="0" fontId="16" fillId="0" borderId="0" xfId="0" applyFont="1" applyFill="1"/>
    <xf numFmtId="0" fontId="0" fillId="0" borderId="0" xfId="0" applyFont="1" applyFill="1" applyAlignment="1">
      <alignment horizontal="left"/>
    </xf>
    <xf numFmtId="0" fontId="10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top"/>
    </xf>
    <xf numFmtId="0" fontId="14" fillId="4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2" fontId="0" fillId="2" borderId="0" xfId="0" applyNumberFormat="1" applyFont="1" applyFill="1"/>
    <xf numFmtId="0" fontId="20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wrapText="1"/>
    </xf>
    <xf numFmtId="0" fontId="23" fillId="0" borderId="15" xfId="0" applyFont="1" applyBorder="1"/>
    <xf numFmtId="0" fontId="23" fillId="0" borderId="15" xfId="0" applyFont="1" applyBorder="1" applyAlignment="1">
      <alignment vertical="top"/>
    </xf>
    <xf numFmtId="0" fontId="23" fillId="0" borderId="15" xfId="0" applyFont="1" applyBorder="1" applyAlignment="1">
      <alignment vertical="top" wrapText="1"/>
    </xf>
    <xf numFmtId="0" fontId="24" fillId="0" borderId="0" xfId="0" applyFont="1" applyBorder="1" applyAlignment="1">
      <alignment horizont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5" fontId="12" fillId="7" borderId="2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 vertical="center" wrapText="1"/>
    </xf>
    <xf numFmtId="166" fontId="2" fillId="4" borderId="8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166" fontId="1" fillId="7" borderId="3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1" fillId="8" borderId="13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6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right"/>
    </xf>
    <xf numFmtId="0" fontId="13" fillId="8" borderId="13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wrapText="1" indent="5"/>
    </xf>
    <xf numFmtId="0" fontId="19" fillId="9" borderId="0" xfId="0" applyFont="1" applyFill="1" applyAlignment="1">
      <alignment horizontal="left" vertical="center"/>
    </xf>
    <xf numFmtId="0" fontId="19" fillId="9" borderId="0" xfId="0" applyFont="1" applyFill="1" applyAlignment="1">
      <alignment horizontal="left"/>
    </xf>
    <xf numFmtId="0" fontId="20" fillId="0" borderId="0" xfId="0" applyFont="1" applyAlignment="1">
      <alignment horizontal="left" vertical="center" wrapText="1" indent="5"/>
    </xf>
    <xf numFmtId="0" fontId="19" fillId="9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60" zoomScaleNormal="6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3" sqref="U3"/>
    </sheetView>
  </sheetViews>
  <sheetFormatPr defaultColWidth="11.42578125" defaultRowHeight="15" x14ac:dyDescent="0.25"/>
  <cols>
    <col min="1" max="1" width="7.7109375" style="1" customWidth="1"/>
    <col min="2" max="2" width="47.42578125" style="1" customWidth="1"/>
    <col min="3" max="3" width="18.7109375" style="1" customWidth="1"/>
    <col min="4" max="14" width="15.42578125" style="1" bestFit="1" customWidth="1"/>
    <col min="15" max="15" width="16.5703125" style="1" customWidth="1"/>
    <col min="16" max="16" width="15.42578125" style="1" bestFit="1" customWidth="1"/>
    <col min="17" max="17" width="14.42578125" style="1" customWidth="1"/>
    <col min="18" max="18" width="12.42578125" style="1" bestFit="1" customWidth="1"/>
    <col min="19" max="19" width="13" style="1" customWidth="1"/>
    <col min="20" max="20" width="11.42578125" style="1"/>
    <col min="21" max="21" width="12.7109375" style="1" customWidth="1"/>
    <col min="22" max="16384" width="11.42578125" style="1"/>
  </cols>
  <sheetData>
    <row r="1" spans="1:21" ht="21" customHeight="1" x14ac:dyDescent="0.3">
      <c r="A1" s="7"/>
      <c r="B1" s="94" t="s">
        <v>156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1" customHeight="1" x14ac:dyDescent="0.25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1" ht="16.5" thickBot="1" x14ac:dyDescent="0.3">
      <c r="A3" s="7"/>
      <c r="B3" s="104"/>
      <c r="C3" s="105"/>
      <c r="D3" s="105"/>
      <c r="E3" s="105"/>
      <c r="F3" s="105"/>
      <c r="G3" s="105"/>
      <c r="H3" s="105"/>
      <c r="I3" s="105"/>
      <c r="J3" s="105"/>
      <c r="K3" s="105"/>
      <c r="M3" s="48"/>
      <c r="N3" s="49"/>
      <c r="O3" s="48"/>
      <c r="R3" s="48"/>
      <c r="U3" s="88" t="s">
        <v>157</v>
      </c>
    </row>
    <row r="4" spans="1:21" s="2" customFormat="1" ht="16.5" thickBot="1" x14ac:dyDescent="0.3">
      <c r="A4" s="11"/>
      <c r="B4" s="83"/>
      <c r="C4" s="83" t="s">
        <v>0</v>
      </c>
      <c r="D4" s="83">
        <v>2005</v>
      </c>
      <c r="E4" s="83">
        <v>2006</v>
      </c>
      <c r="F4" s="83">
        <v>2007</v>
      </c>
      <c r="G4" s="83">
        <v>2008</v>
      </c>
      <c r="H4" s="83">
        <v>2009</v>
      </c>
      <c r="I4" s="83">
        <v>2010</v>
      </c>
      <c r="J4" s="83">
        <v>2011</v>
      </c>
      <c r="K4" s="83">
        <v>2012</v>
      </c>
      <c r="L4" s="84">
        <v>2013</v>
      </c>
      <c r="M4" s="84">
        <v>2014</v>
      </c>
      <c r="N4" s="84">
        <v>2015</v>
      </c>
      <c r="O4" s="84">
        <v>2016</v>
      </c>
      <c r="P4" s="84">
        <v>2017</v>
      </c>
      <c r="Q4" s="84">
        <v>2018</v>
      </c>
      <c r="R4" s="84">
        <v>2019</v>
      </c>
      <c r="S4" s="84">
        <v>2020</v>
      </c>
      <c r="T4" s="84">
        <v>2021</v>
      </c>
      <c r="U4" s="89">
        <v>2022</v>
      </c>
    </row>
    <row r="5" spans="1:21" s="2" customFormat="1" ht="16.5" thickBot="1" x14ac:dyDescent="0.3">
      <c r="A5" s="10"/>
      <c r="B5" s="95" t="s">
        <v>2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</row>
    <row r="6" spans="1:21" s="2" customFormat="1" ht="32.25" thickBot="1" x14ac:dyDescent="0.3">
      <c r="A6" s="12">
        <v>1</v>
      </c>
      <c r="B6" s="4" t="s">
        <v>79</v>
      </c>
      <c r="C6" s="32" t="s">
        <v>1</v>
      </c>
      <c r="D6" s="29" t="s">
        <v>5</v>
      </c>
      <c r="E6" s="29" t="s">
        <v>5</v>
      </c>
      <c r="F6" s="29" t="s">
        <v>5</v>
      </c>
      <c r="G6" s="29" t="s">
        <v>5</v>
      </c>
      <c r="H6" s="29" t="s">
        <v>5</v>
      </c>
      <c r="I6" s="37">
        <v>440.4</v>
      </c>
      <c r="J6" s="37">
        <v>400.7</v>
      </c>
      <c r="K6" s="37">
        <v>236.7</v>
      </c>
      <c r="L6" s="50">
        <v>212</v>
      </c>
      <c r="M6" s="50">
        <v>248.4</v>
      </c>
      <c r="N6" s="50">
        <v>414</v>
      </c>
      <c r="O6" s="50">
        <v>563.9</v>
      </c>
      <c r="P6" s="50">
        <v>620.95000000000005</v>
      </c>
      <c r="Q6" s="91">
        <v>698.9</v>
      </c>
      <c r="R6" s="50">
        <v>727.41</v>
      </c>
      <c r="S6" s="86">
        <v>997.05</v>
      </c>
      <c r="T6" s="50">
        <v>702.4</v>
      </c>
      <c r="U6" s="50">
        <v>702.81</v>
      </c>
    </row>
    <row r="7" spans="1:21" s="2" customFormat="1" ht="16.5" thickBot="1" x14ac:dyDescent="0.3">
      <c r="A7" s="12">
        <v>2</v>
      </c>
      <c r="B7" s="4" t="s">
        <v>15</v>
      </c>
      <c r="C7" s="33" t="s">
        <v>1</v>
      </c>
      <c r="D7" s="29" t="s">
        <v>5</v>
      </c>
      <c r="E7" s="29" t="s">
        <v>5</v>
      </c>
      <c r="F7" s="29" t="s">
        <v>5</v>
      </c>
      <c r="G7" s="29" t="s">
        <v>5</v>
      </c>
      <c r="H7" s="29" t="s">
        <v>5</v>
      </c>
      <c r="I7" s="37">
        <v>1431.3</v>
      </c>
      <c r="J7" s="37">
        <v>4740.6000000000004</v>
      </c>
      <c r="K7" s="37">
        <v>4021.9</v>
      </c>
      <c r="L7" s="37">
        <v>4856.3999999999996</v>
      </c>
      <c r="M7" s="37">
        <v>5573</v>
      </c>
      <c r="N7" s="37">
        <v>4161</v>
      </c>
      <c r="O7" s="37">
        <v>1253.4000000000001</v>
      </c>
      <c r="P7" s="37">
        <v>1011.93</v>
      </c>
      <c r="Q7" s="92">
        <v>1207.1099999999999</v>
      </c>
      <c r="R7" s="37">
        <v>1248.77</v>
      </c>
      <c r="S7" s="87">
        <v>455.87</v>
      </c>
      <c r="T7" s="50">
        <v>1670.8</v>
      </c>
      <c r="U7" s="50">
        <v>1675.63</v>
      </c>
    </row>
    <row r="8" spans="1:21" s="2" customFormat="1" ht="16.5" thickBot="1" x14ac:dyDescent="0.3">
      <c r="A8" s="12">
        <v>3</v>
      </c>
      <c r="B8" s="4" t="s">
        <v>16</v>
      </c>
      <c r="C8" s="33" t="s">
        <v>1</v>
      </c>
      <c r="D8" s="29" t="s">
        <v>5</v>
      </c>
      <c r="E8" s="29" t="s">
        <v>5</v>
      </c>
      <c r="F8" s="29" t="s">
        <v>5</v>
      </c>
      <c r="G8" s="29" t="s">
        <v>5</v>
      </c>
      <c r="H8" s="29" t="s">
        <v>5</v>
      </c>
      <c r="I8" s="37">
        <v>39228.9</v>
      </c>
      <c r="J8" s="37">
        <v>35509.9</v>
      </c>
      <c r="K8" s="37">
        <v>30775</v>
      </c>
      <c r="L8" s="37">
        <v>26977.200000000001</v>
      </c>
      <c r="M8" s="37">
        <v>38836.199999999997</v>
      </c>
      <c r="N8" s="37">
        <v>38605</v>
      </c>
      <c r="O8" s="37">
        <v>42900.1</v>
      </c>
      <c r="P8" s="37">
        <v>47855.25</v>
      </c>
      <c r="Q8" s="92">
        <v>52024.99</v>
      </c>
      <c r="R8" s="37">
        <v>50887.63</v>
      </c>
      <c r="S8" s="87">
        <v>50016.570000000014</v>
      </c>
      <c r="T8" s="50">
        <v>50506.8</v>
      </c>
      <c r="U8" s="50">
        <v>27890.6</v>
      </c>
    </row>
    <row r="9" spans="1:21" s="2" customFormat="1" ht="32.25" customHeight="1" thickBot="1" x14ac:dyDescent="0.3">
      <c r="A9" s="12">
        <v>4</v>
      </c>
      <c r="B9" s="4" t="s">
        <v>80</v>
      </c>
      <c r="C9" s="33" t="s">
        <v>1</v>
      </c>
      <c r="D9" s="29" t="s">
        <v>5</v>
      </c>
      <c r="E9" s="29" t="s">
        <v>5</v>
      </c>
      <c r="F9" s="29" t="s">
        <v>5</v>
      </c>
      <c r="G9" s="29" t="s">
        <v>5</v>
      </c>
      <c r="H9" s="29" t="s">
        <v>5</v>
      </c>
      <c r="I9" s="37">
        <v>170.4</v>
      </c>
      <c r="J9" s="37">
        <v>450.8</v>
      </c>
      <c r="K9" s="37">
        <v>156.9</v>
      </c>
      <c r="L9" s="37">
        <v>488.9</v>
      </c>
      <c r="M9" s="37">
        <v>509</v>
      </c>
      <c r="N9" s="37">
        <v>1002</v>
      </c>
      <c r="O9" s="37">
        <v>276.5</v>
      </c>
      <c r="P9" s="37">
        <v>447.49</v>
      </c>
      <c r="Q9" s="92">
        <v>705.89</v>
      </c>
      <c r="R9" s="37">
        <v>661.37</v>
      </c>
      <c r="S9" s="87">
        <v>499.31</v>
      </c>
      <c r="T9" s="50">
        <v>511.3</v>
      </c>
      <c r="U9" s="50">
        <v>1487.27</v>
      </c>
    </row>
    <row r="10" spans="1:21" s="2" customFormat="1" ht="16.5" thickBot="1" x14ac:dyDescent="0.3">
      <c r="A10" s="12">
        <v>5</v>
      </c>
      <c r="B10" s="4" t="s">
        <v>61</v>
      </c>
      <c r="C10" s="33" t="s">
        <v>1</v>
      </c>
      <c r="D10" s="29" t="s">
        <v>5</v>
      </c>
      <c r="E10" s="29" t="s">
        <v>5</v>
      </c>
      <c r="F10" s="29" t="s">
        <v>5</v>
      </c>
      <c r="G10" s="29" t="s">
        <v>5</v>
      </c>
      <c r="H10" s="29" t="s">
        <v>5</v>
      </c>
      <c r="I10" s="37">
        <v>1136.8</v>
      </c>
      <c r="J10" s="37">
        <v>752.8</v>
      </c>
      <c r="K10" s="37">
        <v>433.7</v>
      </c>
      <c r="L10" s="37">
        <v>467.9</v>
      </c>
      <c r="M10" s="37">
        <v>321.3</v>
      </c>
      <c r="N10" s="37">
        <v>493</v>
      </c>
      <c r="O10" s="37">
        <v>1172.3</v>
      </c>
      <c r="P10" s="37">
        <v>1446.76</v>
      </c>
      <c r="Q10" s="92">
        <v>1682.41</v>
      </c>
      <c r="R10" s="37">
        <v>1976.61</v>
      </c>
      <c r="S10" s="87">
        <v>1856.98</v>
      </c>
      <c r="T10" s="50">
        <v>1756.9</v>
      </c>
      <c r="U10" s="50">
        <v>1713.15</v>
      </c>
    </row>
    <row r="11" spans="1:21" s="2" customFormat="1" ht="16.5" thickBot="1" x14ac:dyDescent="0.3">
      <c r="A11" s="12">
        <v>6</v>
      </c>
      <c r="B11" s="5" t="s">
        <v>75</v>
      </c>
      <c r="C11" s="33" t="s">
        <v>1</v>
      </c>
      <c r="D11" s="29" t="s">
        <v>5</v>
      </c>
      <c r="E11" s="29" t="s">
        <v>5</v>
      </c>
      <c r="F11" s="29" t="s">
        <v>5</v>
      </c>
      <c r="G11" s="29" t="s">
        <v>5</v>
      </c>
      <c r="H11" s="29" t="s">
        <v>5</v>
      </c>
      <c r="I11" s="37">
        <v>1367.6</v>
      </c>
      <c r="J11" s="37">
        <v>2452.6999999999998</v>
      </c>
      <c r="K11" s="37">
        <v>5222.8999999999996</v>
      </c>
      <c r="L11" s="37">
        <v>7302.6</v>
      </c>
      <c r="M11" s="37">
        <v>7041.4</v>
      </c>
      <c r="N11" s="37">
        <v>5190.3</v>
      </c>
      <c r="O11" s="37">
        <v>3282</v>
      </c>
      <c r="P11" s="37">
        <v>4123.6000000000004</v>
      </c>
      <c r="Q11" s="92">
        <v>4404.0999999999985</v>
      </c>
      <c r="R11" s="37">
        <v>5335.0499999999993</v>
      </c>
      <c r="S11" s="87">
        <v>7357.66</v>
      </c>
      <c r="T11" s="50">
        <v>7101.8</v>
      </c>
      <c r="U11" s="50">
        <v>6617.2799999999988</v>
      </c>
    </row>
    <row r="12" spans="1:21" s="2" customFormat="1" ht="16.5" thickBot="1" x14ac:dyDescent="0.3">
      <c r="A12" s="12">
        <v>7</v>
      </c>
      <c r="B12" s="28" t="s">
        <v>84</v>
      </c>
      <c r="C12" s="33" t="s">
        <v>1</v>
      </c>
      <c r="D12" s="41">
        <v>34782</v>
      </c>
      <c r="E12" s="41">
        <v>33455</v>
      </c>
      <c r="F12" s="85">
        <v>37955</v>
      </c>
      <c r="G12" s="41">
        <v>39768</v>
      </c>
      <c r="H12" s="85">
        <v>27277</v>
      </c>
      <c r="I12" s="41">
        <f t="shared" ref="I12:P12" si="0">SUM(I6:I11)</f>
        <v>43775.4</v>
      </c>
      <c r="J12" s="41">
        <f t="shared" si="0"/>
        <v>44307.500000000007</v>
      </c>
      <c r="K12" s="41">
        <f t="shared" si="0"/>
        <v>40847.1</v>
      </c>
      <c r="L12" s="42">
        <f t="shared" si="0"/>
        <v>40305</v>
      </c>
      <c r="M12" s="42">
        <f t="shared" si="0"/>
        <v>52529.3</v>
      </c>
      <c r="N12" s="42">
        <f t="shared" si="0"/>
        <v>49865.3</v>
      </c>
      <c r="O12" s="42">
        <f t="shared" si="0"/>
        <v>49448.200000000004</v>
      </c>
      <c r="P12" s="42">
        <f t="shared" si="0"/>
        <v>55505.979999999996</v>
      </c>
      <c r="Q12" s="93">
        <f t="shared" ref="Q12:R12" si="1">SUM(Q6:Q11)</f>
        <v>60723.4</v>
      </c>
      <c r="R12" s="42">
        <f t="shared" si="1"/>
        <v>60836.84</v>
      </c>
      <c r="S12" s="42">
        <f t="shared" ref="S12:U12" si="2">SUM(S6:S11)</f>
        <v>61183.440000000017</v>
      </c>
      <c r="T12" s="42">
        <f t="shared" si="2"/>
        <v>62250.000000000007</v>
      </c>
      <c r="U12" s="90">
        <f t="shared" si="2"/>
        <v>40086.74</v>
      </c>
    </row>
    <row r="13" spans="1:21" s="2" customFormat="1" ht="32.25" thickBot="1" x14ac:dyDescent="0.3">
      <c r="A13" s="12">
        <v>8</v>
      </c>
      <c r="B13" s="64" t="s">
        <v>73</v>
      </c>
      <c r="C13" s="65" t="s">
        <v>1</v>
      </c>
      <c r="D13" s="66" t="s">
        <v>5</v>
      </c>
      <c r="E13" s="66" t="s">
        <v>5</v>
      </c>
      <c r="F13" s="66" t="s">
        <v>5</v>
      </c>
      <c r="G13" s="66" t="s">
        <v>5</v>
      </c>
      <c r="H13" s="66" t="s">
        <v>5</v>
      </c>
      <c r="I13" s="66">
        <v>3689.8876404494376</v>
      </c>
      <c r="J13" s="66">
        <v>3832.2222222222217</v>
      </c>
      <c r="K13" s="66">
        <v>3727.9999999999995</v>
      </c>
      <c r="L13" s="66">
        <v>3681.666666666667</v>
      </c>
      <c r="M13" s="66">
        <v>3722.7586206896544</v>
      </c>
      <c r="N13" s="66">
        <v>3734.6153846153848</v>
      </c>
      <c r="O13" s="66">
        <v>3793.9873417721515</v>
      </c>
      <c r="P13" s="66">
        <v>3801.395348837209</v>
      </c>
      <c r="Q13" s="66">
        <v>3795.34</v>
      </c>
      <c r="R13" s="66">
        <v>3784.8</v>
      </c>
      <c r="S13" s="66">
        <v>4070.4</v>
      </c>
      <c r="T13" s="66">
        <v>3970.2</v>
      </c>
      <c r="U13" s="66">
        <v>3994.3</v>
      </c>
    </row>
    <row r="14" spans="1:21" s="2" customFormat="1" ht="20.25" customHeight="1" thickBot="1" x14ac:dyDescent="0.3">
      <c r="A14" s="12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100"/>
    </row>
    <row r="15" spans="1:21" s="2" customFormat="1" ht="32.25" thickBot="1" x14ac:dyDescent="0.3">
      <c r="A15" s="12">
        <v>9</v>
      </c>
      <c r="B15" s="6" t="s">
        <v>151</v>
      </c>
      <c r="C15" s="32" t="s">
        <v>77</v>
      </c>
      <c r="D15" s="30">
        <v>9.6639149999999994</v>
      </c>
      <c r="E15" s="30">
        <v>9.6049240000000005</v>
      </c>
      <c r="F15" s="30">
        <v>9.5609529999999996</v>
      </c>
      <c r="G15" s="30">
        <v>9.5279849999999993</v>
      </c>
      <c r="H15" s="40">
        <v>9.5045830000000002</v>
      </c>
      <c r="I15" s="40">
        <v>9.4838360000000002</v>
      </c>
      <c r="J15" s="40">
        <v>9.4616430000000005</v>
      </c>
      <c r="K15" s="40">
        <v>9.4468359999999993</v>
      </c>
      <c r="L15" s="82">
        <v>9.4432109999999998</v>
      </c>
      <c r="M15" s="82">
        <v>9.4485150000000004</v>
      </c>
      <c r="N15" s="82">
        <v>9.4610760000000003</v>
      </c>
      <c r="O15" s="82">
        <v>9.469379</v>
      </c>
      <c r="P15" s="82">
        <v>9.4589890000000008</v>
      </c>
      <c r="Q15" s="82">
        <v>9.4387849999999993</v>
      </c>
      <c r="R15" s="82">
        <v>9.4197579999999999</v>
      </c>
      <c r="S15" s="82">
        <v>9.3799519999999994</v>
      </c>
      <c r="T15" s="82">
        <v>9.3025850000000005</v>
      </c>
      <c r="U15" s="82">
        <v>9.2280709999999999</v>
      </c>
    </row>
    <row r="16" spans="1:21" s="2" customFormat="1" ht="16.5" thickBot="1" x14ac:dyDescent="0.3">
      <c r="A16" s="12">
        <v>10</v>
      </c>
      <c r="B16" s="6" t="s">
        <v>152</v>
      </c>
      <c r="C16" s="32" t="s">
        <v>4</v>
      </c>
      <c r="D16" s="43">
        <f>D12/D15</f>
        <v>3599.1624512425865</v>
      </c>
      <c r="E16" s="43">
        <f t="shared" ref="E16:O16" si="3">E12/E15</f>
        <v>3483.1092885274261</v>
      </c>
      <c r="F16" s="43">
        <f t="shared" si="3"/>
        <v>3969.7925510145278</v>
      </c>
      <c r="G16" s="43">
        <f t="shared" si="3"/>
        <v>4173.8100973080882</v>
      </c>
      <c r="H16" s="43">
        <f t="shared" si="3"/>
        <v>2869.8786680067919</v>
      </c>
      <c r="I16" s="43">
        <f t="shared" si="3"/>
        <v>4615.7904881526847</v>
      </c>
      <c r="J16" s="43">
        <f t="shared" si="3"/>
        <v>4682.8547642306949</v>
      </c>
      <c r="K16" s="43">
        <f t="shared" si="3"/>
        <v>4323.8921475931202</v>
      </c>
      <c r="L16" s="43">
        <f t="shared" si="3"/>
        <v>4268.1456551166757</v>
      </c>
      <c r="M16" s="43">
        <f t="shared" si="3"/>
        <v>5559.5297250414487</v>
      </c>
      <c r="N16" s="43">
        <f t="shared" si="3"/>
        <v>5270.5738755295915</v>
      </c>
      <c r="O16" s="43">
        <f t="shared" si="3"/>
        <v>5221.9052590460269</v>
      </c>
      <c r="P16" s="43">
        <f t="shared" ref="P16:U16" si="4">P12/P15</f>
        <v>5868.0668726858639</v>
      </c>
      <c r="Q16" s="43">
        <f t="shared" si="4"/>
        <v>6433.3915858873788</v>
      </c>
      <c r="R16" s="43">
        <f t="shared" si="4"/>
        <v>6458.4291868219971</v>
      </c>
      <c r="S16" s="43">
        <f t="shared" si="4"/>
        <v>6522.7881763147634</v>
      </c>
      <c r="T16" s="43">
        <f t="shared" si="4"/>
        <v>6691.6883855401484</v>
      </c>
      <c r="U16" s="43">
        <f t="shared" si="4"/>
        <v>4343.9999540532363</v>
      </c>
    </row>
    <row r="17" spans="1:21" s="2" customFormat="1" ht="32.25" thickBot="1" x14ac:dyDescent="0.3">
      <c r="A17" s="12">
        <v>11</v>
      </c>
      <c r="B17" s="6" t="s">
        <v>153</v>
      </c>
      <c r="C17" s="32" t="s">
        <v>4</v>
      </c>
      <c r="D17" s="36" t="s">
        <v>5</v>
      </c>
      <c r="E17" s="36" t="s">
        <v>5</v>
      </c>
      <c r="F17" s="36" t="s">
        <v>5</v>
      </c>
      <c r="G17" s="36" t="s">
        <v>5</v>
      </c>
      <c r="H17" s="36" t="s">
        <v>5</v>
      </c>
      <c r="I17" s="36">
        <f t="shared" ref="I17:N17" si="5">I13/I15</f>
        <v>389.0712197521591</v>
      </c>
      <c r="J17" s="36">
        <f t="shared" si="5"/>
        <v>405.02714192685369</v>
      </c>
      <c r="K17" s="36">
        <f t="shared" si="5"/>
        <v>394.62948229438933</v>
      </c>
      <c r="L17" s="36">
        <f t="shared" si="5"/>
        <v>389.87444701454484</v>
      </c>
      <c r="M17" s="36">
        <f t="shared" si="5"/>
        <v>394.00462619677847</v>
      </c>
      <c r="N17" s="36">
        <f t="shared" si="5"/>
        <v>394.73474101839838</v>
      </c>
      <c r="O17" s="36">
        <f t="shared" ref="O17:U17" si="6">O13/O15</f>
        <v>400.65851644254087</v>
      </c>
      <c r="P17" s="36">
        <f t="shared" si="6"/>
        <v>401.88178132326919</v>
      </c>
      <c r="Q17" s="36">
        <f t="shared" si="6"/>
        <v>402.1004822124882</v>
      </c>
      <c r="R17" s="36">
        <f t="shared" si="6"/>
        <v>401.79376158071153</v>
      </c>
      <c r="S17" s="36">
        <f t="shared" si="6"/>
        <v>433.9467835229861</v>
      </c>
      <c r="T17" s="36">
        <f t="shared" si="6"/>
        <v>426.784598044522</v>
      </c>
      <c r="U17" s="36">
        <f t="shared" si="6"/>
        <v>432.84235676123433</v>
      </c>
    </row>
    <row r="18" spans="1:21" s="2" customFormat="1" ht="32.25" customHeight="1" thickBot="1" x14ac:dyDescent="0.3">
      <c r="A18" s="12">
        <v>12</v>
      </c>
      <c r="B18" s="31" t="s">
        <v>74</v>
      </c>
      <c r="C18" s="46" t="s">
        <v>78</v>
      </c>
      <c r="D18" s="37">
        <v>65067.1</v>
      </c>
      <c r="E18" s="37">
        <v>79267</v>
      </c>
      <c r="F18" s="37">
        <v>97165.3</v>
      </c>
      <c r="G18" s="37">
        <v>129790.8</v>
      </c>
      <c r="H18" s="37">
        <v>137442.20000000001</v>
      </c>
      <c r="I18" s="37">
        <v>170465.8</v>
      </c>
      <c r="J18" s="37">
        <v>307245</v>
      </c>
      <c r="K18" s="37">
        <v>547616.69999999995</v>
      </c>
      <c r="L18" s="37">
        <v>670688.5</v>
      </c>
      <c r="M18" s="37">
        <v>805792.7</v>
      </c>
      <c r="N18" s="37">
        <v>899098.1</v>
      </c>
      <c r="O18" s="30">
        <v>94.948999999999998</v>
      </c>
      <c r="P18" s="30">
        <v>105.74820699999999</v>
      </c>
      <c r="Q18" s="58">
        <v>122.319739</v>
      </c>
      <c r="R18" s="58">
        <v>134.73211900000001</v>
      </c>
      <c r="S18" s="58">
        <v>149.720788</v>
      </c>
      <c r="T18" s="58">
        <v>176.87904700000001</v>
      </c>
      <c r="U18" s="58">
        <v>191.37401800000001</v>
      </c>
    </row>
    <row r="19" spans="1:21" s="2" customFormat="1" ht="32.25" thickBot="1" x14ac:dyDescent="0.3">
      <c r="A19" s="13">
        <v>13</v>
      </c>
      <c r="B19" s="47" t="s">
        <v>85</v>
      </c>
      <c r="C19" s="46" t="s">
        <v>154</v>
      </c>
      <c r="D19" s="38">
        <f>D12/D18*1000</f>
        <v>534.55586617507151</v>
      </c>
      <c r="E19" s="38">
        <f t="shared" ref="E19:M19" si="7">E12/E18*1000</f>
        <v>422.05457504383918</v>
      </c>
      <c r="F19" s="38">
        <f t="shared" si="7"/>
        <v>390.62298989454052</v>
      </c>
      <c r="G19" s="38">
        <f t="shared" si="7"/>
        <v>306.40076184136319</v>
      </c>
      <c r="H19" s="38">
        <f t="shared" si="7"/>
        <v>198.46160786134095</v>
      </c>
      <c r="I19" s="38">
        <f t="shared" si="7"/>
        <v>256.79872443622128</v>
      </c>
      <c r="J19" s="38">
        <f t="shared" si="7"/>
        <v>144.20901886116943</v>
      </c>
      <c r="K19" s="38">
        <f t="shared" si="7"/>
        <v>74.590676288725319</v>
      </c>
      <c r="L19" s="38">
        <f t="shared" si="7"/>
        <v>60.09496211728694</v>
      </c>
      <c r="M19" s="38">
        <f t="shared" si="7"/>
        <v>65.189595289210246</v>
      </c>
      <c r="N19" s="38">
        <f>N12/N18*1000</f>
        <v>55.461467441650697</v>
      </c>
      <c r="O19" s="39">
        <f t="shared" ref="O19:U19" si="8">O12/O18/1000</f>
        <v>0.520786948783031</v>
      </c>
      <c r="P19" s="39">
        <f t="shared" si="8"/>
        <v>0.52488814302071329</v>
      </c>
      <c r="Q19" s="39">
        <f t="shared" si="8"/>
        <v>0.49643173290289644</v>
      </c>
      <c r="R19" s="39">
        <f t="shared" si="8"/>
        <v>0.45153925026592945</v>
      </c>
      <c r="S19" s="39">
        <f t="shared" si="8"/>
        <v>0.4086502670557679</v>
      </c>
      <c r="T19" s="39">
        <f t="shared" si="8"/>
        <v>0.35193541041636212</v>
      </c>
      <c r="U19" s="39">
        <f t="shared" si="8"/>
        <v>0.20946803760999572</v>
      </c>
    </row>
    <row r="20" spans="1:21" s="2" customFormat="1" ht="32.25" thickBot="1" x14ac:dyDescent="0.3">
      <c r="A20" s="13">
        <v>14</v>
      </c>
      <c r="B20" s="6" t="s">
        <v>86</v>
      </c>
      <c r="C20" s="46" t="s">
        <v>154</v>
      </c>
      <c r="D20" s="38" t="s">
        <v>5</v>
      </c>
      <c r="E20" s="38" t="s">
        <v>5</v>
      </c>
      <c r="F20" s="38" t="s">
        <v>5</v>
      </c>
      <c r="G20" s="38" t="s">
        <v>5</v>
      </c>
      <c r="H20" s="38" t="s">
        <v>5</v>
      </c>
      <c r="I20" s="38">
        <f t="shared" ref="I20:N20" si="9">I13/I18*1000</f>
        <v>21.645911616579031</v>
      </c>
      <c r="J20" s="38">
        <f>J13/J18*1000</f>
        <v>12.472854634647339</v>
      </c>
      <c r="K20" s="38">
        <f t="shared" si="9"/>
        <v>6.8076813581470397</v>
      </c>
      <c r="L20" s="38">
        <f t="shared" si="9"/>
        <v>5.4893839191616776</v>
      </c>
      <c r="M20" s="38">
        <f t="shared" si="9"/>
        <v>4.6199954661908142</v>
      </c>
      <c r="N20" s="38">
        <f t="shared" si="9"/>
        <v>4.153735153722808</v>
      </c>
      <c r="O20" s="39">
        <f t="shared" ref="O20:U20" si="10">O13/O18/1000</f>
        <v>3.995816008354118E-2</v>
      </c>
      <c r="P20" s="39">
        <f t="shared" si="10"/>
        <v>3.5947610429340041E-2</v>
      </c>
      <c r="Q20" s="39">
        <f t="shared" si="10"/>
        <v>3.102802565659497E-2</v>
      </c>
      <c r="R20" s="39">
        <f t="shared" si="10"/>
        <v>2.8091297220672377E-2</v>
      </c>
      <c r="S20" s="39">
        <f t="shared" si="10"/>
        <v>2.7186605509984359E-2</v>
      </c>
      <c r="T20" s="39">
        <f t="shared" si="10"/>
        <v>2.2445846850362099E-2</v>
      </c>
      <c r="U20" s="39">
        <f t="shared" si="10"/>
        <v>2.0871694296558062E-2</v>
      </c>
    </row>
    <row r="21" spans="1:21" s="2" customFormat="1" ht="48" thickBot="1" x14ac:dyDescent="0.3">
      <c r="A21" s="13">
        <v>15</v>
      </c>
      <c r="B21" s="47" t="s">
        <v>160</v>
      </c>
      <c r="C21" s="46" t="s">
        <v>81</v>
      </c>
      <c r="D21" s="40">
        <v>115.38894145499077</v>
      </c>
      <c r="E21" s="40">
        <v>126.92782961465821</v>
      </c>
      <c r="F21" s="40">
        <v>137.84363125783668</v>
      </c>
      <c r="G21" s="40">
        <v>151.90368087358246</v>
      </c>
      <c r="H21" s="40">
        <v>152.20748111106954</v>
      </c>
      <c r="I21" s="40">
        <v>164.07702661221768</v>
      </c>
      <c r="J21" s="40">
        <v>172.90224986603525</v>
      </c>
      <c r="K21" s="40">
        <v>175.8193451668096</v>
      </c>
      <c r="L21" s="40">
        <v>177.58364102814255</v>
      </c>
      <c r="M21" s="40">
        <v>180.64910752427815</v>
      </c>
      <c r="N21" s="40">
        <v>173.73085536587018</v>
      </c>
      <c r="O21" s="40">
        <v>169.34270685396572</v>
      </c>
      <c r="P21" s="40">
        <v>173.62982692165215</v>
      </c>
      <c r="Q21" s="40">
        <v>179.09854053258417</v>
      </c>
      <c r="R21" s="40">
        <v>181.68867557347806</v>
      </c>
      <c r="S21" s="40">
        <v>180.4660849804049</v>
      </c>
      <c r="T21" s="40">
        <v>184.86741111546823</v>
      </c>
      <c r="U21" s="40">
        <v>176.18335745377138</v>
      </c>
    </row>
    <row r="22" spans="1:21" s="2" customFormat="1" ht="48" thickBot="1" x14ac:dyDescent="0.3">
      <c r="A22" s="13">
        <v>16</v>
      </c>
      <c r="B22" s="47" t="s">
        <v>87</v>
      </c>
      <c r="C22" s="46" t="s">
        <v>82</v>
      </c>
      <c r="D22" s="38">
        <f>D12/D21</f>
        <v>301.43269850141797</v>
      </c>
      <c r="E22" s="38">
        <f t="shared" ref="E22:O22" si="11">E12/E21</f>
        <v>263.57497880146894</v>
      </c>
      <c r="F22" s="38">
        <f t="shared" si="11"/>
        <v>275.34823084430451</v>
      </c>
      <c r="G22" s="38">
        <f t="shared" si="11"/>
        <v>261.79747436861516</v>
      </c>
      <c r="H22" s="38">
        <f t="shared" si="11"/>
        <v>179.20932532938576</v>
      </c>
      <c r="I22" s="38">
        <f t="shared" si="11"/>
        <v>266.79786258840181</v>
      </c>
      <c r="J22" s="38">
        <f t="shared" si="11"/>
        <v>256.25750986079987</v>
      </c>
      <c r="K22" s="38">
        <f t="shared" si="11"/>
        <v>232.32426421134764</v>
      </c>
      <c r="L22" s="38">
        <f t="shared" si="11"/>
        <v>226.96347347452274</v>
      </c>
      <c r="M22" s="38">
        <f t="shared" si="11"/>
        <v>290.78084425598604</v>
      </c>
      <c r="N22" s="38">
        <f t="shared" si="11"/>
        <v>287.02615833546486</v>
      </c>
      <c r="O22" s="38">
        <f t="shared" si="11"/>
        <v>292.00076530394739</v>
      </c>
      <c r="P22" s="38">
        <f t="shared" ref="P22:U22" si="12">P12/P21</f>
        <v>319.67998231689899</v>
      </c>
      <c r="Q22" s="38">
        <f t="shared" si="12"/>
        <v>339.05022240509174</v>
      </c>
      <c r="R22" s="38">
        <f t="shared" si="12"/>
        <v>334.84112208961818</v>
      </c>
      <c r="S22" s="38">
        <f t="shared" si="12"/>
        <v>339.03012860639905</v>
      </c>
      <c r="T22" s="38">
        <f t="shared" si="12"/>
        <v>336.72781819354111</v>
      </c>
      <c r="U22" s="38">
        <f t="shared" si="12"/>
        <v>227.52852811604711</v>
      </c>
    </row>
    <row r="23" spans="1:21" s="2" customFormat="1" ht="48" thickBot="1" x14ac:dyDescent="0.3">
      <c r="A23" s="13">
        <v>17</v>
      </c>
      <c r="B23" s="6" t="s">
        <v>86</v>
      </c>
      <c r="C23" s="46" t="s">
        <v>83</v>
      </c>
      <c r="D23" s="38" t="s">
        <v>5</v>
      </c>
      <c r="E23" s="38" t="s">
        <v>5</v>
      </c>
      <c r="F23" s="38" t="s">
        <v>5</v>
      </c>
      <c r="G23" s="38" t="s">
        <v>5</v>
      </c>
      <c r="H23" s="38" t="s">
        <v>5</v>
      </c>
      <c r="I23" s="38">
        <f t="shared" ref="I23:O23" si="13">I13/I21</f>
        <v>22.488752488001737</v>
      </c>
      <c r="J23" s="38">
        <f>J13/J21</f>
        <v>22.164096911355575</v>
      </c>
      <c r="K23" s="38">
        <f t="shared" si="13"/>
        <v>21.203582554940347</v>
      </c>
      <c r="L23" s="38">
        <f t="shared" si="13"/>
        <v>20.73201475851717</v>
      </c>
      <c r="M23" s="38">
        <f>M13/M21</f>
        <v>20.607677899484436</v>
      </c>
      <c r="N23" s="38">
        <f t="shared" si="13"/>
        <v>21.496557861011134</v>
      </c>
      <c r="O23" s="38">
        <f t="shared" si="13"/>
        <v>22.404196863605897</v>
      </c>
      <c r="P23" s="38">
        <f t="shared" ref="P23:U23" si="14">P13/P21</f>
        <v>21.893677003735835</v>
      </c>
      <c r="Q23" s="38">
        <f t="shared" si="14"/>
        <v>21.191350798916744</v>
      </c>
      <c r="R23" s="38">
        <f t="shared" si="14"/>
        <v>20.831237764564811</v>
      </c>
      <c r="S23" s="38">
        <f t="shared" si="14"/>
        <v>22.55493047595046</v>
      </c>
      <c r="T23" s="38">
        <f t="shared" si="14"/>
        <v>21.475932269750952</v>
      </c>
      <c r="U23" s="38">
        <f t="shared" si="14"/>
        <v>22.671267353092993</v>
      </c>
    </row>
    <row r="24" spans="1:21" ht="16.5" thickBot="1" x14ac:dyDescent="0.3">
      <c r="B24" s="3"/>
      <c r="O24" s="72"/>
    </row>
    <row r="25" spans="1:21" ht="15" customHeight="1" x14ac:dyDescent="0.25">
      <c r="B25" s="34" t="s">
        <v>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09"/>
      <c r="P25" s="110"/>
    </row>
    <row r="26" spans="1:21" ht="20.25" customHeight="1" x14ac:dyDescent="0.25">
      <c r="B26" s="106" t="s">
        <v>76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</row>
    <row r="27" spans="1:21" ht="15.75" customHeight="1" x14ac:dyDescent="0.25">
      <c r="B27" s="106" t="s">
        <v>148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</row>
    <row r="28" spans="1:21" x14ac:dyDescent="0.25">
      <c r="B28" s="111" t="s">
        <v>149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</row>
    <row r="29" spans="1:21" ht="15.75" thickBot="1" x14ac:dyDescent="0.3">
      <c r="B29" s="101" t="s">
        <v>150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3"/>
    </row>
    <row r="31" spans="1:21" x14ac:dyDescent="0.25">
      <c r="B31" s="60" t="s">
        <v>88</v>
      </c>
    </row>
    <row r="32" spans="1:21" x14ac:dyDescent="0.25">
      <c r="B32" s="59" t="s">
        <v>155</v>
      </c>
    </row>
    <row r="33" spans="2:16" x14ac:dyDescent="0.25">
      <c r="B33" s="59" t="s">
        <v>146</v>
      </c>
    </row>
    <row r="37" spans="2:16" x14ac:dyDescent="0.25">
      <c r="P37" s="67"/>
    </row>
  </sheetData>
  <customSheetViews>
    <customSheetView guid="{A38E0FCA-E5AC-448A-87EF-18EE3045DEEC}" topLeftCell="A18">
      <selection activeCell="B24" sqref="B24:R24"/>
      <pageMargins left="0.70866141732283472" right="0.70866141732283472" top="0.78740157480314965" bottom="0.78740157480314965" header="0.31496062992125984" footer="0.31496062992125984"/>
      <pageSetup paperSize="9" scale="60" orientation="landscape" verticalDpi="300"/>
    </customSheetView>
    <customSheetView guid="{F29B801E-9710-7F4A-B0E7-98A3A85CBC0D}" showRuler="0">
      <selection activeCell="C2" sqref="C2"/>
      <pageMargins left="0.70866141732283472" right="0.70866141732283472" top="0.78740157480314965" bottom="0.78740157480314965" header="0.31496062992125984" footer="0.31496062992125984"/>
      <pageSetup paperSize="9" scale="60" orientation="landscape" verticalDpi="300"/>
      <headerFooter alignWithMargins="0"/>
    </customSheetView>
    <customSheetView guid="{4AC2DB79-FE0E-4A24-B55C-0C7990121A7A}" scale="75" topLeftCell="A19">
      <selection activeCell="B25" sqref="B25:R25"/>
      <pageMargins left="0.70866141732283472" right="0.70866141732283472" top="0.78740157480314965" bottom="0.78740157480314965" header="0.31496062992125984" footer="0.31496062992125984"/>
      <pageSetup paperSize="9" scale="60" orientation="landscape" verticalDpi="300"/>
    </customSheetView>
    <customSheetView guid="{3C4AB23E-489D-4248-912D-FAC4F3A091EF}" scale="75" topLeftCell="A10">
      <selection activeCell="E34" sqref="E34"/>
      <pageMargins left="0.70866141732283472" right="0.70866141732283472" top="0.78740157480314965" bottom="0.78740157480314965" header="0.31496062992125984" footer="0.31496062992125984"/>
      <pageSetup paperSize="9" scale="60" orientation="landscape" verticalDpi="300"/>
    </customSheetView>
    <customSheetView guid="{4CD7B165-058B-4F76-8164-7699BF20E9F6}">
      <selection activeCell="C2" sqref="C2"/>
      <pageMargins left="0.70866141732283472" right="0.70866141732283472" top="0.78740157480314965" bottom="0.78740157480314965" header="0.31496062992125984" footer="0.31496062992125984"/>
      <pageSetup paperSize="9" scale="60" orientation="landscape" verticalDpi="300"/>
    </customSheetView>
    <customSheetView guid="{15B66046-6F96-44DA-A28E-B5739E6D0450}">
      <selection activeCell="C4" sqref="C4:D4"/>
      <pageMargins left="0.70866141732283472" right="0.70866141732283472" top="0.78740157480314965" bottom="0.78740157480314965" header="0.31496062992125984" footer="0.31496062992125984"/>
      <pageSetup paperSize="9" scale="60" orientation="landscape" verticalDpi="300" r:id="rId1"/>
    </customSheetView>
  </customSheetViews>
  <mergeCells count="9">
    <mergeCell ref="B1:U1"/>
    <mergeCell ref="B5:U5"/>
    <mergeCell ref="B14:U14"/>
    <mergeCell ref="B29:P29"/>
    <mergeCell ref="B3:K3"/>
    <mergeCell ref="B26:P26"/>
    <mergeCell ref="O25:P25"/>
    <mergeCell ref="B27:P27"/>
    <mergeCell ref="B28:P28"/>
  </mergeCells>
  <phoneticPr fontId="0" type="noConversion"/>
  <pageMargins left="0.23622047244094491" right="0.15748031496062992" top="1.1811023622047245" bottom="0.78740157480314965" header="0.31496062992125984" footer="0.31496062992125984"/>
  <pageSetup paperSize="9" scale="41" fitToHeight="0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workbookViewId="0">
      <selection activeCell="F15" sqref="F15"/>
    </sheetView>
  </sheetViews>
  <sheetFormatPr defaultColWidth="9.140625" defaultRowHeight="15.75" x14ac:dyDescent="0.25"/>
  <cols>
    <col min="1" max="1" width="9.140625" style="16"/>
    <col min="2" max="2" width="36.85546875" style="14" customWidth="1"/>
    <col min="3" max="3" width="12.5703125" style="14" customWidth="1"/>
    <col min="4" max="4" width="13" style="14" customWidth="1"/>
    <col min="5" max="8" width="13.140625" style="14" customWidth="1"/>
    <col min="9" max="9" width="14.140625" style="14" customWidth="1"/>
    <col min="10" max="10" width="13.85546875" style="14" customWidth="1"/>
    <col min="11" max="11" width="12.85546875" style="14" customWidth="1"/>
    <col min="12" max="16384" width="9.140625" style="14"/>
  </cols>
  <sheetData>
    <row r="1" spans="1:11" ht="18.75" customHeight="1" x14ac:dyDescent="0.25">
      <c r="B1" s="94" t="s">
        <v>158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ht="17.25" customHeight="1" x14ac:dyDescent="0.25"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6.5" thickBot="1" x14ac:dyDescent="0.3">
      <c r="J3" s="114" t="s">
        <v>157</v>
      </c>
      <c r="K3" s="114"/>
    </row>
    <row r="4" spans="1:11" ht="67.5" customHeight="1" thickBot="1" x14ac:dyDescent="0.3">
      <c r="A4" s="17"/>
      <c r="B4" s="15"/>
      <c r="C4" s="22" t="s">
        <v>17</v>
      </c>
      <c r="D4" s="23" t="s">
        <v>0</v>
      </c>
      <c r="E4" s="23">
        <v>2016</v>
      </c>
      <c r="F4" s="23">
        <v>2017</v>
      </c>
      <c r="G4" s="23">
        <v>2018</v>
      </c>
      <c r="H4" s="23">
        <v>2019</v>
      </c>
      <c r="I4" s="23">
        <v>2020</v>
      </c>
      <c r="J4" s="23">
        <v>2021</v>
      </c>
      <c r="K4" s="23">
        <v>2022</v>
      </c>
    </row>
    <row r="5" spans="1:11" ht="16.5" thickBot="1" x14ac:dyDescent="0.3">
      <c r="A5" s="17"/>
      <c r="B5" s="115"/>
      <c r="C5" s="116"/>
      <c r="D5" s="116"/>
      <c r="E5" s="116"/>
      <c r="F5" s="116"/>
      <c r="G5" s="116"/>
      <c r="H5" s="116"/>
      <c r="I5" s="116"/>
      <c r="J5" s="116"/>
      <c r="K5" s="117"/>
    </row>
    <row r="6" spans="1:11" ht="16.5" thickBot="1" x14ac:dyDescent="0.3">
      <c r="A6" s="17">
        <v>1</v>
      </c>
      <c r="B6" s="51" t="s">
        <v>13</v>
      </c>
      <c r="C6" s="51"/>
      <c r="D6" s="52" t="s">
        <v>1</v>
      </c>
      <c r="E6" s="53">
        <v>49448.2</v>
      </c>
      <c r="F6" s="53">
        <v>55505.98</v>
      </c>
      <c r="G6" s="53">
        <v>60723.4</v>
      </c>
      <c r="H6" s="53">
        <v>60836.84</v>
      </c>
      <c r="I6" s="53">
        <v>61183.44</v>
      </c>
      <c r="J6" s="53">
        <v>62249.99</v>
      </c>
      <c r="K6" s="53">
        <v>40086.74</v>
      </c>
    </row>
    <row r="7" spans="1:11" ht="16.5" thickBot="1" x14ac:dyDescent="0.3">
      <c r="A7" s="17"/>
      <c r="B7" s="118" t="s">
        <v>6</v>
      </c>
      <c r="C7" s="119"/>
      <c r="D7" s="119"/>
      <c r="E7" s="119"/>
      <c r="F7" s="119"/>
      <c r="G7" s="119"/>
      <c r="H7" s="119"/>
      <c r="I7" s="119"/>
      <c r="J7" s="119"/>
      <c r="K7" s="120"/>
    </row>
    <row r="8" spans="1:11" ht="32.25" thickBot="1" x14ac:dyDescent="0.3">
      <c r="A8" s="17">
        <v>2</v>
      </c>
      <c r="B8" s="68" t="s">
        <v>14</v>
      </c>
      <c r="C8" s="69" t="s">
        <v>18</v>
      </c>
      <c r="D8" s="70" t="s">
        <v>1</v>
      </c>
      <c r="E8" s="70">
        <v>563.9</v>
      </c>
      <c r="F8" s="71">
        <v>620.95000000000005</v>
      </c>
      <c r="G8" s="71">
        <v>698.9</v>
      </c>
      <c r="H8" s="71">
        <v>727.41</v>
      </c>
      <c r="I8" s="71">
        <v>997.05</v>
      </c>
      <c r="J8" s="71">
        <v>702.35</v>
      </c>
      <c r="K8" s="71">
        <v>702.81</v>
      </c>
    </row>
    <row r="9" spans="1:11" ht="32.25" thickBot="1" x14ac:dyDescent="0.3">
      <c r="A9" s="17">
        <v>3</v>
      </c>
      <c r="B9" s="18" t="s">
        <v>15</v>
      </c>
      <c r="C9" s="24" t="s">
        <v>19</v>
      </c>
      <c r="D9" s="26" t="s">
        <v>1</v>
      </c>
      <c r="E9" s="44">
        <v>1253.4000000000001</v>
      </c>
      <c r="F9" s="44">
        <v>1011.93</v>
      </c>
      <c r="G9" s="44">
        <v>1207.1099999999999</v>
      </c>
      <c r="H9" s="44">
        <v>1248.77</v>
      </c>
      <c r="I9" s="44">
        <v>455.87</v>
      </c>
      <c r="J9" s="71">
        <v>1670.84</v>
      </c>
      <c r="K9" s="71">
        <v>1675.63</v>
      </c>
    </row>
    <row r="10" spans="1:11" ht="16.5" customHeight="1" thickBot="1" x14ac:dyDescent="0.3">
      <c r="A10" s="17">
        <v>4</v>
      </c>
      <c r="B10" s="18" t="s">
        <v>16</v>
      </c>
      <c r="C10" s="24" t="s">
        <v>20</v>
      </c>
      <c r="D10" s="26" t="s">
        <v>1</v>
      </c>
      <c r="E10" s="44">
        <v>42900.1</v>
      </c>
      <c r="F10" s="44">
        <v>47855.25</v>
      </c>
      <c r="G10" s="44">
        <v>52024.99</v>
      </c>
      <c r="H10" s="44">
        <v>50887.63</v>
      </c>
      <c r="I10" s="44">
        <v>50016.570000000014</v>
      </c>
      <c r="J10" s="71">
        <v>50506.83</v>
      </c>
      <c r="K10" s="71">
        <v>27890.6</v>
      </c>
    </row>
    <row r="11" spans="1:11" ht="16.5" thickBot="1" x14ac:dyDescent="0.3">
      <c r="A11" s="17"/>
      <c r="B11" s="118" t="s">
        <v>6</v>
      </c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32.25" thickBot="1" x14ac:dyDescent="0.3">
      <c r="A12" s="17">
        <v>5</v>
      </c>
      <c r="B12" s="54" t="s">
        <v>7</v>
      </c>
      <c r="C12" s="55" t="s">
        <v>21</v>
      </c>
      <c r="D12" s="56" t="s">
        <v>1</v>
      </c>
      <c r="E12" s="57">
        <v>1858.5</v>
      </c>
      <c r="F12" s="57">
        <v>2055.21</v>
      </c>
      <c r="G12" s="57">
        <v>2548.56</v>
      </c>
      <c r="H12" s="57">
        <v>1907.21</v>
      </c>
      <c r="I12" s="57">
        <v>1877.47</v>
      </c>
      <c r="J12" s="57">
        <v>1290.72</v>
      </c>
      <c r="K12" s="57" t="s">
        <v>161</v>
      </c>
    </row>
    <row r="13" spans="1:11" ht="48" thickBot="1" x14ac:dyDescent="0.3">
      <c r="A13" s="17">
        <v>6</v>
      </c>
      <c r="B13" s="19" t="s">
        <v>24</v>
      </c>
      <c r="C13" s="25" t="s">
        <v>22</v>
      </c>
      <c r="D13" s="27" t="s">
        <v>1</v>
      </c>
      <c r="E13" s="27">
        <v>111.9</v>
      </c>
      <c r="F13" s="45">
        <v>126.64</v>
      </c>
      <c r="G13" s="45">
        <v>139.16</v>
      </c>
      <c r="H13" s="45">
        <v>116.13</v>
      </c>
      <c r="I13" s="45">
        <v>149.26</v>
      </c>
      <c r="J13" s="57">
        <v>82.78</v>
      </c>
      <c r="K13" s="57" t="s">
        <v>161</v>
      </c>
    </row>
    <row r="14" spans="1:11" ht="79.5" thickBot="1" x14ac:dyDescent="0.3">
      <c r="A14" s="17">
        <v>7</v>
      </c>
      <c r="B14" s="19" t="s">
        <v>25</v>
      </c>
      <c r="C14" s="25" t="s">
        <v>23</v>
      </c>
      <c r="D14" s="27" t="s">
        <v>1</v>
      </c>
      <c r="E14" s="27">
        <v>756.7</v>
      </c>
      <c r="F14" s="45">
        <v>1244.1199999999999</v>
      </c>
      <c r="G14" s="45">
        <v>1301.83</v>
      </c>
      <c r="H14" s="45">
        <v>1511.49</v>
      </c>
      <c r="I14" s="45">
        <v>1409.61</v>
      </c>
      <c r="J14" s="57">
        <v>1409.26</v>
      </c>
      <c r="K14" s="57" t="s">
        <v>161</v>
      </c>
    </row>
    <row r="15" spans="1:11" ht="32.25" thickBot="1" x14ac:dyDescent="0.3">
      <c r="A15" s="17">
        <v>8</v>
      </c>
      <c r="B15" s="19" t="s">
        <v>26</v>
      </c>
      <c r="C15" s="25" t="s">
        <v>27</v>
      </c>
      <c r="D15" s="27" t="s">
        <v>1</v>
      </c>
      <c r="E15" s="27">
        <v>46.1</v>
      </c>
      <c r="F15" s="45">
        <v>75.75</v>
      </c>
      <c r="G15" s="45">
        <v>82.88</v>
      </c>
      <c r="H15" s="45">
        <v>100.8</v>
      </c>
      <c r="I15" s="45">
        <v>100.09</v>
      </c>
      <c r="J15" s="57">
        <v>62.53</v>
      </c>
      <c r="K15" s="57" t="s">
        <v>161</v>
      </c>
    </row>
    <row r="16" spans="1:11" ht="32.25" thickBot="1" x14ac:dyDescent="0.3">
      <c r="A16" s="17">
        <v>9</v>
      </c>
      <c r="B16" s="19" t="s">
        <v>8</v>
      </c>
      <c r="C16" s="25" t="s">
        <v>28</v>
      </c>
      <c r="D16" s="27" t="s">
        <v>1</v>
      </c>
      <c r="E16" s="45">
        <v>34595.199999999997</v>
      </c>
      <c r="F16" s="45">
        <v>39128.75</v>
      </c>
      <c r="G16" s="45">
        <v>42071.59</v>
      </c>
      <c r="H16" s="45">
        <v>42018.8</v>
      </c>
      <c r="I16" s="45">
        <v>41432.620000000003</v>
      </c>
      <c r="J16" s="57">
        <v>43827.3</v>
      </c>
      <c r="K16" s="57" t="s">
        <v>161</v>
      </c>
    </row>
    <row r="17" spans="1:11" ht="48" thickBot="1" x14ac:dyDescent="0.3">
      <c r="A17" s="17">
        <v>10</v>
      </c>
      <c r="B17" s="19" t="s">
        <v>29</v>
      </c>
      <c r="C17" s="25" t="s">
        <v>30</v>
      </c>
      <c r="D17" s="27" t="s">
        <v>1</v>
      </c>
      <c r="E17" s="27">
        <v>6.6</v>
      </c>
      <c r="F17" s="45">
        <v>7.71</v>
      </c>
      <c r="G17" s="45">
        <v>8.44</v>
      </c>
      <c r="H17" s="45">
        <v>4.2300000000000004</v>
      </c>
      <c r="I17" s="45">
        <v>4.9800000000000004</v>
      </c>
      <c r="J17" s="57">
        <v>4.2</v>
      </c>
      <c r="K17" s="57" t="s">
        <v>161</v>
      </c>
    </row>
    <row r="18" spans="1:11" ht="63.75" thickBot="1" x14ac:dyDescent="0.3">
      <c r="A18" s="17">
        <v>11</v>
      </c>
      <c r="B18" s="20" t="s">
        <v>31</v>
      </c>
      <c r="C18" s="25" t="s">
        <v>33</v>
      </c>
      <c r="D18" s="27" t="s">
        <v>1</v>
      </c>
      <c r="E18" s="45">
        <v>3026.3</v>
      </c>
      <c r="F18" s="45">
        <v>3397.68</v>
      </c>
      <c r="G18" s="45">
        <v>3717.33</v>
      </c>
      <c r="H18" s="45">
        <v>3570.63</v>
      </c>
      <c r="I18" s="45">
        <v>3501.37</v>
      </c>
      <c r="J18" s="57">
        <v>2567.41</v>
      </c>
      <c r="K18" s="57" t="s">
        <v>161</v>
      </c>
    </row>
    <row r="19" spans="1:11" ht="63.75" thickBot="1" x14ac:dyDescent="0.3">
      <c r="A19" s="17">
        <v>12</v>
      </c>
      <c r="B19" s="20" t="s">
        <v>32</v>
      </c>
      <c r="C19" s="25" t="s">
        <v>34</v>
      </c>
      <c r="D19" s="27" t="s">
        <v>1</v>
      </c>
      <c r="E19" s="27">
        <v>771.6</v>
      </c>
      <c r="F19" s="45">
        <v>762.51</v>
      </c>
      <c r="G19" s="45">
        <v>934.25</v>
      </c>
      <c r="H19" s="45">
        <v>765.56</v>
      </c>
      <c r="I19" s="45">
        <v>908.61</v>
      </c>
      <c r="J19" s="57">
        <v>673.89</v>
      </c>
      <c r="K19" s="57" t="s">
        <v>161</v>
      </c>
    </row>
    <row r="20" spans="1:11" ht="48" thickBot="1" x14ac:dyDescent="0.3">
      <c r="A20" s="17">
        <v>13</v>
      </c>
      <c r="B20" s="20" t="s">
        <v>9</v>
      </c>
      <c r="C20" s="25" t="s">
        <v>35</v>
      </c>
      <c r="D20" s="27" t="s">
        <v>1</v>
      </c>
      <c r="E20" s="27">
        <v>5.0999999999999996</v>
      </c>
      <c r="F20" s="45">
        <v>5.67</v>
      </c>
      <c r="G20" s="45">
        <v>6.28</v>
      </c>
      <c r="H20" s="45">
        <v>3.3</v>
      </c>
      <c r="I20" s="45">
        <v>4.53</v>
      </c>
      <c r="J20" s="57">
        <v>5.42</v>
      </c>
      <c r="K20" s="57" t="s">
        <v>161</v>
      </c>
    </row>
    <row r="21" spans="1:11" ht="32.25" thickBot="1" x14ac:dyDescent="0.3">
      <c r="A21" s="17">
        <v>14</v>
      </c>
      <c r="B21" s="20" t="s">
        <v>10</v>
      </c>
      <c r="C21" s="25" t="s">
        <v>36</v>
      </c>
      <c r="D21" s="27" t="s">
        <v>1</v>
      </c>
      <c r="E21" s="27">
        <v>12.4</v>
      </c>
      <c r="F21" s="45">
        <v>13.09</v>
      </c>
      <c r="G21" s="45">
        <v>14.32</v>
      </c>
      <c r="H21" s="45">
        <v>10.07</v>
      </c>
      <c r="I21" s="45">
        <v>27.98</v>
      </c>
      <c r="J21" s="57">
        <v>36</v>
      </c>
      <c r="K21" s="57" t="s">
        <v>161</v>
      </c>
    </row>
    <row r="22" spans="1:11" ht="48" thickBot="1" x14ac:dyDescent="0.3">
      <c r="A22" s="17">
        <v>15</v>
      </c>
      <c r="B22" s="20" t="s">
        <v>37</v>
      </c>
      <c r="C22" s="25" t="s">
        <v>38</v>
      </c>
      <c r="D22" s="27" t="s">
        <v>1</v>
      </c>
      <c r="E22" s="27">
        <v>300.7</v>
      </c>
      <c r="F22" s="45">
        <v>298.25</v>
      </c>
      <c r="G22" s="45">
        <v>331.11</v>
      </c>
      <c r="H22" s="45">
        <v>350.02</v>
      </c>
      <c r="I22" s="45">
        <v>367.11</v>
      </c>
      <c r="J22" s="57">
        <v>331.24</v>
      </c>
      <c r="K22" s="57" t="s">
        <v>161</v>
      </c>
    </row>
    <row r="23" spans="1:11" ht="32.25" thickBot="1" x14ac:dyDescent="0.3">
      <c r="A23" s="17">
        <v>16</v>
      </c>
      <c r="B23" s="20" t="s">
        <v>11</v>
      </c>
      <c r="C23" s="25" t="s">
        <v>39</v>
      </c>
      <c r="D23" s="27" t="s">
        <v>1</v>
      </c>
      <c r="E23" s="27">
        <v>19.8</v>
      </c>
      <c r="F23" s="45">
        <v>135.03</v>
      </c>
      <c r="G23" s="45">
        <v>151.5</v>
      </c>
      <c r="H23" s="45">
        <v>63.31</v>
      </c>
      <c r="I23" s="45">
        <v>58.83</v>
      </c>
      <c r="J23" s="57">
        <v>58.08</v>
      </c>
      <c r="K23" s="57" t="s">
        <v>161</v>
      </c>
    </row>
    <row r="24" spans="1:11" ht="48" thickBot="1" x14ac:dyDescent="0.3">
      <c r="A24" s="17">
        <v>17</v>
      </c>
      <c r="B24" s="20" t="s">
        <v>12</v>
      </c>
      <c r="C24" s="25" t="s">
        <v>40</v>
      </c>
      <c r="D24" s="27" t="s">
        <v>1</v>
      </c>
      <c r="E24" s="45">
        <v>1389.2</v>
      </c>
      <c r="F24" s="45">
        <v>604.83000000000004</v>
      </c>
      <c r="G24" s="45">
        <v>717.74</v>
      </c>
      <c r="H24" s="45">
        <v>466.08</v>
      </c>
      <c r="I24" s="45">
        <v>174.11</v>
      </c>
      <c r="J24" s="57">
        <v>158</v>
      </c>
      <c r="K24" s="57" t="s">
        <v>161</v>
      </c>
    </row>
    <row r="25" spans="1:11" ht="48" thickBot="1" x14ac:dyDescent="0.3">
      <c r="A25" s="17">
        <v>18</v>
      </c>
      <c r="B25" s="21" t="s">
        <v>59</v>
      </c>
      <c r="C25" s="24" t="s">
        <v>41</v>
      </c>
      <c r="D25" s="26" t="s">
        <v>1</v>
      </c>
      <c r="E25" s="26">
        <v>276.5</v>
      </c>
      <c r="F25" s="44">
        <v>447.49</v>
      </c>
      <c r="G25" s="44">
        <v>705.89</v>
      </c>
      <c r="H25" s="44">
        <v>661.37</v>
      </c>
      <c r="I25" s="44">
        <v>499.31</v>
      </c>
      <c r="J25" s="44">
        <v>511.25</v>
      </c>
      <c r="K25" s="44">
        <v>1487.27</v>
      </c>
    </row>
    <row r="26" spans="1:11" ht="48" thickBot="1" x14ac:dyDescent="0.3">
      <c r="A26" s="17">
        <v>19</v>
      </c>
      <c r="B26" s="21" t="s">
        <v>60</v>
      </c>
      <c r="C26" s="24" t="s">
        <v>42</v>
      </c>
      <c r="D26" s="26" t="s">
        <v>1</v>
      </c>
      <c r="E26" s="44">
        <v>2141.5</v>
      </c>
      <c r="F26" s="44">
        <v>2688.61</v>
      </c>
      <c r="G26" s="44">
        <v>3041.56</v>
      </c>
      <c r="H26" s="44">
        <v>3578.11</v>
      </c>
      <c r="I26" s="44">
        <v>5045.71</v>
      </c>
      <c r="J26" s="44">
        <v>5008.3500000000004</v>
      </c>
      <c r="K26" s="44">
        <v>5260.09</v>
      </c>
    </row>
    <row r="27" spans="1:11" ht="16.5" thickBot="1" x14ac:dyDescent="0.3">
      <c r="A27" s="17">
        <v>20</v>
      </c>
      <c r="B27" s="21" t="s">
        <v>61</v>
      </c>
      <c r="C27" s="24" t="s">
        <v>43</v>
      </c>
      <c r="D27" s="26" t="s">
        <v>1</v>
      </c>
      <c r="E27" s="44">
        <v>1172.3</v>
      </c>
      <c r="F27" s="44">
        <v>1446.76</v>
      </c>
      <c r="G27" s="44">
        <v>1682.41</v>
      </c>
      <c r="H27" s="44">
        <v>1976.61</v>
      </c>
      <c r="I27" s="44">
        <v>1856.98</v>
      </c>
      <c r="J27" s="44">
        <v>1756.94</v>
      </c>
      <c r="K27" s="44">
        <v>1713.15</v>
      </c>
    </row>
    <row r="28" spans="1:11" ht="32.25" thickBot="1" x14ac:dyDescent="0.3">
      <c r="A28" s="17">
        <v>21</v>
      </c>
      <c r="B28" s="21" t="s">
        <v>62</v>
      </c>
      <c r="C28" s="24" t="s">
        <v>44</v>
      </c>
      <c r="D28" s="26" t="s">
        <v>1</v>
      </c>
      <c r="E28" s="26">
        <v>485.2</v>
      </c>
      <c r="F28" s="44">
        <v>498.55</v>
      </c>
      <c r="G28" s="44">
        <v>542.63</v>
      </c>
      <c r="H28" s="44">
        <v>256.52</v>
      </c>
      <c r="I28" s="44">
        <v>598.19000000000005</v>
      </c>
      <c r="J28" s="44">
        <v>636.12</v>
      </c>
      <c r="K28" s="44">
        <v>413.16</v>
      </c>
    </row>
    <row r="29" spans="1:11" ht="48" thickBot="1" x14ac:dyDescent="0.3">
      <c r="A29" s="17">
        <v>22</v>
      </c>
      <c r="B29" s="21" t="s">
        <v>63</v>
      </c>
      <c r="C29" s="24" t="s">
        <v>45</v>
      </c>
      <c r="D29" s="26" t="s">
        <v>1</v>
      </c>
      <c r="E29" s="26">
        <v>135.1</v>
      </c>
      <c r="F29" s="44">
        <v>112.72</v>
      </c>
      <c r="G29" s="44">
        <v>123.32</v>
      </c>
      <c r="H29" s="44">
        <v>692.28</v>
      </c>
      <c r="I29" s="44">
        <v>765.94</v>
      </c>
      <c r="J29" s="44">
        <v>600.66</v>
      </c>
      <c r="K29" s="44">
        <v>224.79</v>
      </c>
    </row>
    <row r="30" spans="1:11" ht="32.25" thickBot="1" x14ac:dyDescent="0.3">
      <c r="A30" s="17">
        <v>23</v>
      </c>
      <c r="B30" s="21" t="s">
        <v>64</v>
      </c>
      <c r="C30" s="24" t="s">
        <v>46</v>
      </c>
      <c r="D30" s="26" t="s">
        <v>1</v>
      </c>
      <c r="E30" s="26">
        <v>8.3000000000000007</v>
      </c>
      <c r="F30" s="44">
        <v>63.07</v>
      </c>
      <c r="G30" s="44">
        <v>69</v>
      </c>
      <c r="H30" s="44">
        <v>49.98</v>
      </c>
      <c r="I30" s="44">
        <v>46.87</v>
      </c>
      <c r="J30" s="44">
        <v>45.68</v>
      </c>
      <c r="K30" s="44">
        <v>30.99</v>
      </c>
    </row>
    <row r="31" spans="1:11" ht="16.5" thickBot="1" x14ac:dyDescent="0.3">
      <c r="A31" s="17">
        <v>24</v>
      </c>
      <c r="B31" s="21" t="s">
        <v>47</v>
      </c>
      <c r="C31" s="24" t="s">
        <v>48</v>
      </c>
      <c r="D31" s="26" t="s">
        <v>1</v>
      </c>
      <c r="E31" s="26">
        <v>5.2</v>
      </c>
      <c r="F31" s="44">
        <v>8.06</v>
      </c>
      <c r="G31" s="44">
        <v>8.82</v>
      </c>
      <c r="H31" s="44">
        <v>4.53</v>
      </c>
      <c r="I31" s="44">
        <v>13.09</v>
      </c>
      <c r="J31" s="44">
        <v>11.65</v>
      </c>
      <c r="K31" s="44">
        <v>7.53</v>
      </c>
    </row>
    <row r="32" spans="1:11" ht="32.25" thickBot="1" x14ac:dyDescent="0.3">
      <c r="A32" s="17">
        <v>25</v>
      </c>
      <c r="B32" s="21" t="s">
        <v>49</v>
      </c>
      <c r="C32" s="24" t="s">
        <v>50</v>
      </c>
      <c r="D32" s="26" t="s">
        <v>1</v>
      </c>
      <c r="E32" s="26">
        <v>7.5</v>
      </c>
      <c r="F32" s="44">
        <v>3.62</v>
      </c>
      <c r="G32" s="44">
        <v>3.96</v>
      </c>
      <c r="H32" s="44">
        <v>15.15</v>
      </c>
      <c r="I32" s="44">
        <v>20.64</v>
      </c>
      <c r="J32" s="44">
        <v>30.99</v>
      </c>
      <c r="K32" s="44">
        <v>9.26</v>
      </c>
    </row>
    <row r="33" spans="1:11" ht="32.25" thickBot="1" x14ac:dyDescent="0.3">
      <c r="A33" s="17">
        <v>26</v>
      </c>
      <c r="B33" s="21" t="s">
        <v>65</v>
      </c>
      <c r="C33" s="24" t="s">
        <v>51</v>
      </c>
      <c r="D33" s="26" t="s">
        <v>1</v>
      </c>
      <c r="E33" s="26">
        <v>168.6</v>
      </c>
      <c r="F33" s="44">
        <v>23.69</v>
      </c>
      <c r="G33" s="44">
        <v>25.92</v>
      </c>
      <c r="H33" s="44">
        <v>56.49</v>
      </c>
      <c r="I33" s="44">
        <v>99.3</v>
      </c>
      <c r="J33" s="44">
        <v>88.22</v>
      </c>
      <c r="K33" s="44">
        <v>130.13</v>
      </c>
    </row>
    <row r="34" spans="1:11" ht="32.25" thickBot="1" x14ac:dyDescent="0.3">
      <c r="A34" s="17">
        <v>27</v>
      </c>
      <c r="B34" s="21" t="s">
        <v>66</v>
      </c>
      <c r="C34" s="24" t="s">
        <v>52</v>
      </c>
      <c r="D34" s="26" t="s">
        <v>1</v>
      </c>
      <c r="E34" s="26">
        <v>14.6</v>
      </c>
      <c r="F34" s="44">
        <v>23.19</v>
      </c>
      <c r="G34" s="44">
        <v>25.37</v>
      </c>
      <c r="H34" s="44">
        <v>192.48</v>
      </c>
      <c r="I34" s="44">
        <v>179.27</v>
      </c>
      <c r="J34" s="44">
        <v>165.14</v>
      </c>
      <c r="K34" s="44">
        <v>118.88</v>
      </c>
    </row>
    <row r="35" spans="1:11" ht="48" thickBot="1" x14ac:dyDescent="0.3">
      <c r="A35" s="17">
        <v>28</v>
      </c>
      <c r="B35" s="21" t="s">
        <v>67</v>
      </c>
      <c r="C35" s="24" t="s">
        <v>53</v>
      </c>
      <c r="D35" s="26" t="s">
        <v>1</v>
      </c>
      <c r="E35" s="26">
        <v>1.8</v>
      </c>
      <c r="F35" s="44">
        <v>189.61</v>
      </c>
      <c r="G35" s="44">
        <v>207.45</v>
      </c>
      <c r="H35" s="44">
        <v>40.11</v>
      </c>
      <c r="I35" s="44">
        <v>35</v>
      </c>
      <c r="J35" s="44">
        <v>56.19</v>
      </c>
      <c r="K35" s="44">
        <v>113.73</v>
      </c>
    </row>
    <row r="36" spans="1:11" ht="16.5" thickBot="1" x14ac:dyDescent="0.3">
      <c r="A36" s="17">
        <v>29</v>
      </c>
      <c r="B36" s="21" t="s">
        <v>68</v>
      </c>
      <c r="C36" s="24" t="s">
        <v>54</v>
      </c>
      <c r="D36" s="26" t="s">
        <v>1</v>
      </c>
      <c r="E36" s="26">
        <v>103</v>
      </c>
      <c r="F36" s="44">
        <v>36.659999999999997</v>
      </c>
      <c r="G36" s="44">
        <v>40.11</v>
      </c>
      <c r="H36" s="44">
        <v>121.15</v>
      </c>
      <c r="I36" s="44">
        <v>129.80000000000001</v>
      </c>
      <c r="J36" s="44">
        <v>92.86</v>
      </c>
      <c r="K36" s="44">
        <v>26.91</v>
      </c>
    </row>
    <row r="37" spans="1:11" ht="16.5" thickBot="1" x14ac:dyDescent="0.3">
      <c r="A37" s="17">
        <v>30</v>
      </c>
      <c r="B37" s="21" t="s">
        <v>69</v>
      </c>
      <c r="C37" s="24" t="s">
        <v>55</v>
      </c>
      <c r="D37" s="26" t="s">
        <v>1</v>
      </c>
      <c r="E37" s="26">
        <v>24.7</v>
      </c>
      <c r="F37" s="44">
        <v>104.26</v>
      </c>
      <c r="G37" s="44">
        <v>114.07</v>
      </c>
      <c r="H37" s="44">
        <v>78.81</v>
      </c>
      <c r="I37" s="44">
        <v>32.33</v>
      </c>
      <c r="J37" s="44">
        <v>47.65</v>
      </c>
      <c r="K37" s="44">
        <v>51.84</v>
      </c>
    </row>
    <row r="38" spans="1:11" ht="32.25" thickBot="1" x14ac:dyDescent="0.3">
      <c r="A38" s="17">
        <v>31</v>
      </c>
      <c r="B38" s="21" t="s">
        <v>70</v>
      </c>
      <c r="C38" s="24" t="s">
        <v>56</v>
      </c>
      <c r="D38" s="26" t="s">
        <v>1</v>
      </c>
      <c r="E38" s="26">
        <v>68.2</v>
      </c>
      <c r="F38" s="44">
        <v>138.86000000000001</v>
      </c>
      <c r="G38" s="44">
        <v>149.91999999999999</v>
      </c>
      <c r="H38" s="44">
        <v>137.96</v>
      </c>
      <c r="I38" s="44">
        <v>293.13</v>
      </c>
      <c r="J38" s="44">
        <v>139.78</v>
      </c>
      <c r="K38" s="44">
        <v>137.58000000000001</v>
      </c>
    </row>
    <row r="39" spans="1:11" ht="32.25" thickBot="1" x14ac:dyDescent="0.3">
      <c r="A39" s="17">
        <v>32</v>
      </c>
      <c r="B39" s="21" t="s">
        <v>71</v>
      </c>
      <c r="C39" s="24" t="s">
        <v>57</v>
      </c>
      <c r="D39" s="26" t="s">
        <v>1</v>
      </c>
      <c r="E39" s="26">
        <v>116.5</v>
      </c>
      <c r="F39" s="44">
        <v>43.86</v>
      </c>
      <c r="G39" s="44">
        <v>47.99</v>
      </c>
      <c r="H39" s="44">
        <v>83.24</v>
      </c>
      <c r="I39" s="44">
        <v>69.069999999999993</v>
      </c>
      <c r="J39" s="44">
        <v>90.94</v>
      </c>
      <c r="K39" s="44">
        <v>83.61</v>
      </c>
    </row>
    <row r="40" spans="1:11" ht="17.25" customHeight="1" thickBot="1" x14ac:dyDescent="0.3">
      <c r="A40" s="17">
        <v>33</v>
      </c>
      <c r="B40" s="21" t="s">
        <v>72</v>
      </c>
      <c r="C40" s="24" t="s">
        <v>58</v>
      </c>
      <c r="D40" s="26" t="s">
        <v>1</v>
      </c>
      <c r="E40" s="26">
        <v>1.9</v>
      </c>
      <c r="F40" s="44">
        <v>1.73</v>
      </c>
      <c r="G40" s="44">
        <v>1.89</v>
      </c>
      <c r="H40" s="44">
        <v>28.24</v>
      </c>
      <c r="I40" s="44">
        <v>29.32</v>
      </c>
      <c r="J40" s="44">
        <v>87.55</v>
      </c>
      <c r="K40" s="44">
        <v>8.7799999999999994</v>
      </c>
    </row>
    <row r="41" spans="1:11" x14ac:dyDescent="0.25">
      <c r="B41" s="61"/>
    </row>
    <row r="42" spans="1:11" x14ac:dyDescent="0.25">
      <c r="B42" s="62" t="s">
        <v>88</v>
      </c>
    </row>
    <row r="43" spans="1:11" x14ac:dyDescent="0.25">
      <c r="B43" s="63" t="s">
        <v>89</v>
      </c>
    </row>
  </sheetData>
  <customSheetViews>
    <customSheetView guid="{15B66046-6F96-44DA-A28E-B5739E6D0450}">
      <selection activeCell="B3" sqref="B3"/>
      <pageMargins left="0.7" right="0.7" top="0.75" bottom="0.75" header="0.3" footer="0.3"/>
    </customSheetView>
  </customSheetViews>
  <mergeCells count="5">
    <mergeCell ref="B1:K2"/>
    <mergeCell ref="J3:K3"/>
    <mergeCell ref="B5:K5"/>
    <mergeCell ref="B7:K7"/>
    <mergeCell ref="B11:K11"/>
  </mergeCells>
  <pageMargins left="1.1811023622047245" right="0.70866141732283472" top="0.74803149606299213" bottom="0.41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C48" sqref="C48:H48"/>
    </sheetView>
  </sheetViews>
  <sheetFormatPr defaultRowHeight="15" x14ac:dyDescent="0.25"/>
  <cols>
    <col min="1" max="1" width="9.5703125" customWidth="1"/>
    <col min="2" max="2" width="40.42578125" customWidth="1"/>
    <col min="3" max="3" width="8.140625" customWidth="1"/>
    <col min="4" max="4" width="6" customWidth="1"/>
    <col min="5" max="5" width="7.5703125" customWidth="1"/>
    <col min="6" max="6" width="6.85546875" customWidth="1"/>
    <col min="7" max="7" width="7.140625" customWidth="1"/>
    <col min="8" max="8" width="5.5703125" customWidth="1"/>
  </cols>
  <sheetData>
    <row r="1" spans="1:11" ht="15.75" x14ac:dyDescent="0.25">
      <c r="A1" s="128" t="s">
        <v>90</v>
      </c>
      <c r="B1" s="128"/>
      <c r="C1" s="128"/>
      <c r="D1" s="128"/>
      <c r="E1" s="128"/>
      <c r="F1" s="128"/>
      <c r="G1" s="128"/>
      <c r="H1" s="128"/>
    </row>
    <row r="2" spans="1:11" ht="20.25" customHeight="1" x14ac:dyDescent="0.25">
      <c r="A2" s="129" t="s">
        <v>95</v>
      </c>
      <c r="B2" s="129"/>
      <c r="C2" s="129"/>
      <c r="D2" s="129"/>
      <c r="E2" s="129"/>
      <c r="F2" s="129"/>
      <c r="G2" s="129"/>
      <c r="H2" s="129"/>
      <c r="I2" s="73"/>
      <c r="J2" s="73"/>
    </row>
    <row r="3" spans="1:11" ht="25.5" customHeight="1" x14ac:dyDescent="0.25">
      <c r="A3" s="130" t="s">
        <v>159</v>
      </c>
      <c r="B3" s="130"/>
      <c r="C3" s="130"/>
      <c r="D3" s="130"/>
      <c r="E3" s="130"/>
      <c r="F3" s="130"/>
      <c r="G3" s="130"/>
      <c r="H3" s="130"/>
    </row>
    <row r="4" spans="1:11" ht="15.75" x14ac:dyDescent="0.25">
      <c r="A4" s="125" t="s">
        <v>91</v>
      </c>
      <c r="B4" s="125"/>
      <c r="C4" s="125"/>
      <c r="D4" s="125"/>
      <c r="E4" s="125"/>
      <c r="F4" s="125"/>
      <c r="G4" s="125"/>
      <c r="H4" s="125"/>
    </row>
    <row r="5" spans="1:11" ht="34.5" customHeight="1" x14ac:dyDescent="0.25">
      <c r="A5" s="131" t="s">
        <v>96</v>
      </c>
      <c r="B5" s="131"/>
      <c r="C5" s="131"/>
      <c r="D5" s="131"/>
      <c r="E5" s="131"/>
      <c r="F5" s="131"/>
      <c r="G5" s="131"/>
      <c r="H5" s="131"/>
    </row>
    <row r="6" spans="1:11" ht="15.75" x14ac:dyDescent="0.25">
      <c r="A6" s="121" t="s">
        <v>97</v>
      </c>
      <c r="B6" s="121"/>
      <c r="C6" s="121"/>
      <c r="D6" s="121"/>
      <c r="E6" s="121"/>
      <c r="F6" s="121"/>
      <c r="G6" s="121"/>
      <c r="H6" s="121"/>
      <c r="K6" s="74"/>
    </row>
    <row r="7" spans="1:11" ht="15.75" x14ac:dyDescent="0.25">
      <c r="A7" s="121" t="s">
        <v>98</v>
      </c>
      <c r="B7" s="121"/>
      <c r="C7" s="121"/>
      <c r="D7" s="121"/>
      <c r="E7" s="121"/>
      <c r="F7" s="121"/>
      <c r="G7" s="121"/>
      <c r="H7" s="121"/>
      <c r="K7" s="74"/>
    </row>
    <row r="9" spans="1:11" ht="15.75" x14ac:dyDescent="0.25">
      <c r="A9" s="126" t="s">
        <v>92</v>
      </c>
      <c r="B9" s="126"/>
      <c r="C9" s="126"/>
      <c r="D9" s="126"/>
      <c r="E9" s="126"/>
      <c r="F9" s="126"/>
      <c r="G9" s="126"/>
      <c r="H9" s="126"/>
    </row>
    <row r="10" spans="1:11" ht="75.75" customHeight="1" x14ac:dyDescent="0.25">
      <c r="A10" s="121" t="s">
        <v>104</v>
      </c>
      <c r="B10" s="121"/>
      <c r="C10" s="121"/>
      <c r="D10" s="121"/>
      <c r="E10" s="121"/>
      <c r="F10" s="121"/>
      <c r="G10" s="121"/>
      <c r="H10" s="121"/>
    </row>
    <row r="11" spans="1:11" ht="134.25" customHeight="1" x14ac:dyDescent="0.25">
      <c r="A11" s="121" t="s">
        <v>147</v>
      </c>
      <c r="B11" s="121"/>
      <c r="C11" s="121"/>
      <c r="D11" s="121"/>
      <c r="E11" s="121"/>
      <c r="F11" s="121"/>
      <c r="G11" s="121"/>
      <c r="H11" s="121"/>
    </row>
    <row r="12" spans="1:11" ht="53.25" customHeight="1" x14ac:dyDescent="0.25">
      <c r="A12" s="121" t="s">
        <v>99</v>
      </c>
      <c r="B12" s="121"/>
      <c r="C12" s="121"/>
      <c r="D12" s="121"/>
      <c r="E12" s="121"/>
      <c r="F12" s="121"/>
      <c r="G12" s="121"/>
      <c r="H12" s="121"/>
    </row>
    <row r="13" spans="1:11" ht="39" customHeight="1" x14ac:dyDescent="0.25">
      <c r="A13" s="121" t="s">
        <v>100</v>
      </c>
      <c r="B13" s="121"/>
      <c r="C13" s="121"/>
      <c r="D13" s="121"/>
      <c r="E13" s="121"/>
      <c r="F13" s="121"/>
      <c r="G13" s="121"/>
      <c r="H13" s="121"/>
    </row>
    <row r="14" spans="1:11" ht="50.25" customHeight="1" x14ac:dyDescent="0.25">
      <c r="A14" s="127" t="s">
        <v>101</v>
      </c>
      <c r="B14" s="127"/>
      <c r="C14" s="127"/>
      <c r="D14" s="127"/>
      <c r="E14" s="127"/>
      <c r="F14" s="127"/>
      <c r="G14" s="127"/>
      <c r="H14" s="127"/>
    </row>
    <row r="15" spans="1:11" ht="48" customHeight="1" x14ac:dyDescent="0.25">
      <c r="A15" s="124" t="s">
        <v>102</v>
      </c>
      <c r="B15" s="124"/>
      <c r="C15" s="124"/>
      <c r="D15" s="124"/>
      <c r="E15" s="124"/>
      <c r="F15" s="124"/>
      <c r="G15" s="124"/>
      <c r="H15" s="124"/>
    </row>
    <row r="16" spans="1:11" ht="15.75" x14ac:dyDescent="0.25">
      <c r="A16" s="122"/>
      <c r="B16" s="122"/>
      <c r="C16" s="122"/>
      <c r="D16" s="122"/>
      <c r="E16" s="122"/>
      <c r="F16" s="122"/>
      <c r="G16" s="122"/>
      <c r="H16" s="122"/>
    </row>
    <row r="17" spans="1:8" ht="60.75" customHeight="1" x14ac:dyDescent="0.25">
      <c r="A17" s="123" t="s">
        <v>145</v>
      </c>
      <c r="B17" s="123"/>
      <c r="C17" s="123"/>
      <c r="D17" s="123"/>
      <c r="E17" s="123"/>
      <c r="F17" s="123"/>
      <c r="G17" s="123"/>
      <c r="H17" s="123"/>
    </row>
    <row r="18" spans="1:8" ht="15.75" x14ac:dyDescent="0.25">
      <c r="A18" s="77"/>
      <c r="B18" s="77"/>
      <c r="C18" s="77"/>
      <c r="D18" s="77"/>
      <c r="E18" s="77"/>
      <c r="F18" s="77"/>
      <c r="G18" s="77"/>
      <c r="H18" s="77"/>
    </row>
    <row r="19" spans="1:8" ht="15.75" x14ac:dyDescent="0.25">
      <c r="A19" s="133" t="s">
        <v>140</v>
      </c>
      <c r="B19" s="133"/>
      <c r="C19" s="133"/>
      <c r="D19" s="133"/>
      <c r="E19" s="133"/>
      <c r="F19" s="133"/>
      <c r="G19" s="133"/>
      <c r="H19" s="133"/>
    </row>
    <row r="20" spans="1:8" x14ac:dyDescent="0.25">
      <c r="A20" s="81"/>
      <c r="B20" s="81"/>
      <c r="C20" s="81"/>
      <c r="D20" s="81"/>
      <c r="E20" s="81"/>
      <c r="F20" s="81"/>
      <c r="G20" s="81"/>
      <c r="H20" s="81"/>
    </row>
    <row r="21" spans="1:8" ht="16.5" customHeight="1" x14ac:dyDescent="0.25">
      <c r="A21" s="78" t="s">
        <v>141</v>
      </c>
      <c r="B21" s="78" t="s">
        <v>142</v>
      </c>
      <c r="C21" s="135" t="s">
        <v>107</v>
      </c>
      <c r="D21" s="135"/>
      <c r="E21" s="135"/>
      <c r="F21" s="135"/>
      <c r="G21" s="135"/>
      <c r="H21" s="135"/>
    </row>
    <row r="22" spans="1:8" ht="16.5" customHeight="1" x14ac:dyDescent="0.25">
      <c r="A22" s="136" t="s">
        <v>108</v>
      </c>
      <c r="B22" s="136"/>
      <c r="C22" s="136"/>
      <c r="D22" s="136"/>
      <c r="E22" s="136"/>
      <c r="F22" s="136"/>
      <c r="G22" s="136"/>
      <c r="H22" s="136"/>
    </row>
    <row r="23" spans="1:8" ht="65.25" customHeight="1" x14ac:dyDescent="0.25">
      <c r="A23" s="136" t="s">
        <v>109</v>
      </c>
      <c r="B23" s="136"/>
      <c r="C23" s="136"/>
      <c r="D23" s="136"/>
      <c r="E23" s="136"/>
      <c r="F23" s="136"/>
      <c r="G23" s="136"/>
      <c r="H23" s="136"/>
    </row>
    <row r="24" spans="1:8" ht="16.5" customHeight="1" x14ac:dyDescent="0.25">
      <c r="A24" s="136" t="s">
        <v>110</v>
      </c>
      <c r="B24" s="136"/>
      <c r="C24" s="136"/>
      <c r="D24" s="136"/>
      <c r="E24" s="136"/>
      <c r="F24" s="136"/>
      <c r="G24" s="136"/>
      <c r="H24" s="136"/>
    </row>
    <row r="25" spans="1:8" ht="18" customHeight="1" x14ac:dyDescent="0.25">
      <c r="A25" s="79">
        <v>1170200</v>
      </c>
      <c r="B25" s="80" t="s">
        <v>111</v>
      </c>
      <c r="C25" s="132" t="s">
        <v>137</v>
      </c>
      <c r="D25" s="132"/>
      <c r="E25" s="132"/>
      <c r="F25" s="132"/>
      <c r="G25" s="132"/>
      <c r="H25" s="132"/>
    </row>
    <row r="26" spans="1:8" ht="28.5" x14ac:dyDescent="0.25">
      <c r="A26" s="79">
        <v>1170201</v>
      </c>
      <c r="B26" s="80" t="s">
        <v>112</v>
      </c>
      <c r="C26" s="132"/>
      <c r="D26" s="132"/>
      <c r="E26" s="132"/>
      <c r="F26" s="132"/>
      <c r="G26" s="132"/>
      <c r="H26" s="132"/>
    </row>
    <row r="27" spans="1:8" ht="28.5" x14ac:dyDescent="0.25">
      <c r="A27" s="79">
        <v>1170300</v>
      </c>
      <c r="B27" s="80" t="s">
        <v>113</v>
      </c>
      <c r="C27" s="132"/>
      <c r="D27" s="132"/>
      <c r="E27" s="132"/>
      <c r="F27" s="132"/>
      <c r="G27" s="132"/>
      <c r="H27" s="132"/>
    </row>
    <row r="28" spans="1:8" ht="31.5" customHeight="1" x14ac:dyDescent="0.25">
      <c r="A28" s="79">
        <v>1170400</v>
      </c>
      <c r="B28" s="80" t="s">
        <v>114</v>
      </c>
      <c r="C28" s="132"/>
      <c r="D28" s="132"/>
      <c r="E28" s="132"/>
      <c r="F28" s="132"/>
      <c r="G28" s="132"/>
      <c r="H28" s="132"/>
    </row>
    <row r="29" spans="1:8" ht="45.75" customHeight="1" x14ac:dyDescent="0.25">
      <c r="A29" s="79">
        <v>1170700</v>
      </c>
      <c r="B29" s="80" t="s">
        <v>115</v>
      </c>
      <c r="C29" s="132"/>
      <c r="D29" s="132"/>
      <c r="E29" s="132"/>
      <c r="F29" s="132"/>
      <c r="G29" s="132"/>
      <c r="H29" s="132"/>
    </row>
    <row r="30" spans="1:8" ht="57" x14ac:dyDescent="0.25">
      <c r="A30" s="79">
        <v>1170800</v>
      </c>
      <c r="B30" s="80" t="s">
        <v>116</v>
      </c>
      <c r="C30" s="132"/>
      <c r="D30" s="132"/>
      <c r="E30" s="132"/>
      <c r="F30" s="132"/>
      <c r="G30" s="132"/>
      <c r="H30" s="132"/>
    </row>
    <row r="31" spans="1:8" ht="42.75" x14ac:dyDescent="0.25">
      <c r="A31" s="79">
        <v>1720102</v>
      </c>
      <c r="B31" s="80" t="s">
        <v>117</v>
      </c>
      <c r="C31" s="132"/>
      <c r="D31" s="132"/>
      <c r="E31" s="132"/>
      <c r="F31" s="132"/>
      <c r="G31" s="132"/>
      <c r="H31" s="132"/>
    </row>
    <row r="32" spans="1:8" ht="71.25" x14ac:dyDescent="0.25">
      <c r="A32" s="79">
        <v>1720300</v>
      </c>
      <c r="B32" s="80" t="s">
        <v>118</v>
      </c>
      <c r="C32" s="132"/>
      <c r="D32" s="132"/>
      <c r="E32" s="132"/>
      <c r="F32" s="132"/>
      <c r="G32" s="132"/>
      <c r="H32" s="132"/>
    </row>
    <row r="33" spans="1:8" x14ac:dyDescent="0.25">
      <c r="A33" s="79">
        <v>3130200</v>
      </c>
      <c r="B33" s="80" t="s">
        <v>119</v>
      </c>
      <c r="C33" s="132"/>
      <c r="D33" s="132"/>
      <c r="E33" s="132"/>
      <c r="F33" s="132"/>
      <c r="G33" s="132"/>
      <c r="H33" s="132"/>
    </row>
    <row r="34" spans="1:8" x14ac:dyDescent="0.25">
      <c r="A34" s="79">
        <v>3130400</v>
      </c>
      <c r="B34" s="80" t="s">
        <v>120</v>
      </c>
      <c r="C34" s="132"/>
      <c r="D34" s="132"/>
      <c r="E34" s="132"/>
      <c r="F34" s="132"/>
      <c r="G34" s="132"/>
      <c r="H34" s="132"/>
    </row>
    <row r="35" spans="1:8" ht="18.75" customHeight="1" x14ac:dyDescent="0.25">
      <c r="A35" s="79">
        <v>3130401</v>
      </c>
      <c r="B35" s="80" t="s">
        <v>121</v>
      </c>
      <c r="C35" s="132"/>
      <c r="D35" s="132"/>
      <c r="E35" s="132"/>
      <c r="F35" s="132"/>
      <c r="G35" s="132"/>
      <c r="H35" s="132"/>
    </row>
    <row r="36" spans="1:8" ht="28.5" x14ac:dyDescent="0.25">
      <c r="A36" s="79">
        <v>3130601</v>
      </c>
      <c r="B36" s="80" t="s">
        <v>122</v>
      </c>
      <c r="C36" s="132"/>
      <c r="D36" s="132"/>
      <c r="E36" s="132"/>
      <c r="F36" s="132"/>
      <c r="G36" s="132"/>
      <c r="H36" s="132"/>
    </row>
    <row r="37" spans="1:8" ht="28.5" x14ac:dyDescent="0.25">
      <c r="A37" s="79">
        <v>9120300</v>
      </c>
      <c r="B37" s="80" t="s">
        <v>123</v>
      </c>
      <c r="C37" s="132"/>
      <c r="D37" s="132"/>
      <c r="E37" s="132"/>
      <c r="F37" s="132"/>
      <c r="G37" s="132"/>
      <c r="H37" s="132"/>
    </row>
    <row r="38" spans="1:8" ht="42.75" x14ac:dyDescent="0.25">
      <c r="A38" s="79">
        <v>9120400</v>
      </c>
      <c r="B38" s="80" t="s">
        <v>124</v>
      </c>
      <c r="C38" s="132"/>
      <c r="D38" s="132"/>
      <c r="E38" s="132"/>
      <c r="F38" s="132"/>
      <c r="G38" s="132"/>
      <c r="H38" s="132"/>
    </row>
    <row r="39" spans="1:8" x14ac:dyDescent="0.25">
      <c r="A39" s="79">
        <v>9120500</v>
      </c>
      <c r="B39" s="80" t="s">
        <v>125</v>
      </c>
      <c r="C39" s="132"/>
      <c r="D39" s="132"/>
      <c r="E39" s="132"/>
      <c r="F39" s="132"/>
      <c r="G39" s="132"/>
      <c r="H39" s="132"/>
    </row>
    <row r="40" spans="1:8" ht="57" x14ac:dyDescent="0.25">
      <c r="A40" s="79">
        <v>9121100</v>
      </c>
      <c r="B40" s="80" t="s">
        <v>126</v>
      </c>
      <c r="C40" s="132"/>
      <c r="D40" s="132"/>
      <c r="E40" s="132"/>
      <c r="F40" s="132"/>
      <c r="G40" s="132"/>
      <c r="H40" s="132"/>
    </row>
    <row r="41" spans="1:8" ht="46.5" customHeight="1" x14ac:dyDescent="0.25">
      <c r="A41" s="79">
        <v>9129900</v>
      </c>
      <c r="B41" s="80" t="s">
        <v>127</v>
      </c>
      <c r="C41" s="132"/>
      <c r="D41" s="132"/>
      <c r="E41" s="132"/>
      <c r="F41" s="132"/>
      <c r="G41" s="132"/>
      <c r="H41" s="132"/>
    </row>
    <row r="42" spans="1:8" ht="72" customHeight="1" x14ac:dyDescent="0.25">
      <c r="A42" s="79">
        <v>3132500</v>
      </c>
      <c r="B42" s="80" t="s">
        <v>128</v>
      </c>
      <c r="C42" s="132" t="s">
        <v>129</v>
      </c>
      <c r="D42" s="132"/>
      <c r="E42" s="132"/>
      <c r="F42" s="132"/>
      <c r="G42" s="132"/>
      <c r="H42" s="132"/>
    </row>
    <row r="43" spans="1:8" ht="33.75" customHeight="1" x14ac:dyDescent="0.25">
      <c r="A43" s="79">
        <v>9120500</v>
      </c>
      <c r="B43" s="80" t="s">
        <v>125</v>
      </c>
      <c r="C43" s="132" t="s">
        <v>138</v>
      </c>
      <c r="D43" s="132"/>
      <c r="E43" s="132"/>
      <c r="F43" s="132"/>
      <c r="G43" s="132"/>
      <c r="H43" s="132"/>
    </row>
    <row r="44" spans="1:8" ht="42.75" x14ac:dyDescent="0.25">
      <c r="A44" s="79">
        <v>9120800</v>
      </c>
      <c r="B44" s="80" t="s">
        <v>130</v>
      </c>
      <c r="C44" s="132" t="s">
        <v>131</v>
      </c>
      <c r="D44" s="132"/>
      <c r="E44" s="132"/>
      <c r="F44" s="132"/>
      <c r="G44" s="132"/>
      <c r="H44" s="132"/>
    </row>
    <row r="45" spans="1:8" ht="57" x14ac:dyDescent="0.25">
      <c r="A45" s="79">
        <v>9120900</v>
      </c>
      <c r="B45" s="80" t="s">
        <v>132</v>
      </c>
      <c r="C45" s="132" t="s">
        <v>133</v>
      </c>
      <c r="D45" s="132"/>
      <c r="E45" s="132"/>
      <c r="F45" s="132"/>
      <c r="G45" s="132"/>
      <c r="H45" s="132"/>
    </row>
    <row r="46" spans="1:8" ht="57" x14ac:dyDescent="0.25">
      <c r="A46" s="79">
        <v>9121000</v>
      </c>
      <c r="B46" s="80" t="s">
        <v>134</v>
      </c>
      <c r="C46" s="132"/>
      <c r="D46" s="132"/>
      <c r="E46" s="132"/>
      <c r="F46" s="132"/>
      <c r="G46" s="132"/>
      <c r="H46" s="132"/>
    </row>
    <row r="47" spans="1:8" ht="228" customHeight="1" x14ac:dyDescent="0.25">
      <c r="A47" s="79">
        <v>9121100</v>
      </c>
      <c r="B47" s="80" t="s">
        <v>126</v>
      </c>
      <c r="C47" s="132" t="s">
        <v>139</v>
      </c>
      <c r="D47" s="132"/>
      <c r="E47" s="132"/>
      <c r="F47" s="132"/>
      <c r="G47" s="132"/>
      <c r="H47" s="132"/>
    </row>
    <row r="48" spans="1:8" ht="43.5" customHeight="1" x14ac:dyDescent="0.25">
      <c r="A48" s="79">
        <v>9121200</v>
      </c>
      <c r="B48" s="80" t="s">
        <v>135</v>
      </c>
      <c r="C48" s="132" t="s">
        <v>136</v>
      </c>
      <c r="D48" s="132"/>
      <c r="E48" s="132"/>
      <c r="F48" s="132"/>
      <c r="G48" s="132"/>
      <c r="H48" s="132"/>
    </row>
    <row r="49" spans="1:8" ht="47.25" customHeight="1" x14ac:dyDescent="0.25">
      <c r="A49" s="134" t="s">
        <v>143</v>
      </c>
      <c r="B49" s="134"/>
      <c r="C49" s="134"/>
      <c r="D49" s="134"/>
      <c r="E49" s="134"/>
      <c r="F49" s="134"/>
      <c r="G49" s="134"/>
      <c r="H49" s="134"/>
    </row>
    <row r="50" spans="1:8" ht="15.75" x14ac:dyDescent="0.25">
      <c r="A50" s="77"/>
      <c r="B50" s="77"/>
      <c r="C50" s="77"/>
      <c r="D50" s="77"/>
      <c r="E50" s="77"/>
      <c r="F50" s="77"/>
      <c r="G50" s="77"/>
      <c r="H50" s="77"/>
    </row>
    <row r="51" spans="1:8" ht="48" customHeight="1" x14ac:dyDescent="0.25">
      <c r="A51" s="123" t="s">
        <v>144</v>
      </c>
      <c r="B51" s="123"/>
      <c r="C51" s="123"/>
      <c r="D51" s="123"/>
      <c r="E51" s="123"/>
      <c r="F51" s="123"/>
      <c r="G51" s="123"/>
      <c r="H51" s="123"/>
    </row>
    <row r="52" spans="1:8" x14ac:dyDescent="0.25">
      <c r="A52" s="75"/>
      <c r="B52" s="75"/>
      <c r="C52" s="75"/>
      <c r="D52" s="75"/>
      <c r="E52" s="75"/>
      <c r="F52" s="75"/>
      <c r="G52" s="75"/>
      <c r="H52" s="75"/>
    </row>
    <row r="53" spans="1:8" ht="15.75" x14ac:dyDescent="0.25">
      <c r="A53" s="125" t="s">
        <v>93</v>
      </c>
      <c r="B53" s="125"/>
      <c r="C53" s="125"/>
      <c r="D53" s="125"/>
      <c r="E53" s="125"/>
      <c r="F53" s="125"/>
      <c r="G53" s="125"/>
      <c r="H53" s="125"/>
    </row>
    <row r="54" spans="1:8" ht="81.75" customHeight="1" x14ac:dyDescent="0.25">
      <c r="A54" s="121" t="s">
        <v>106</v>
      </c>
      <c r="B54" s="122"/>
      <c r="C54" s="122"/>
      <c r="D54" s="122"/>
      <c r="E54" s="122"/>
      <c r="F54" s="122"/>
      <c r="G54" s="122"/>
      <c r="H54" s="122"/>
    </row>
    <row r="55" spans="1:8" ht="57" customHeight="1" x14ac:dyDescent="0.25">
      <c r="A55" s="122" t="s">
        <v>103</v>
      </c>
      <c r="B55" s="122"/>
      <c r="C55" s="122"/>
      <c r="D55" s="122"/>
      <c r="E55" s="122"/>
      <c r="F55" s="122"/>
      <c r="G55" s="122"/>
      <c r="H55" s="122"/>
    </row>
    <row r="56" spans="1:8" ht="15.75" x14ac:dyDescent="0.25">
      <c r="A56" s="125" t="s">
        <v>94</v>
      </c>
      <c r="B56" s="125"/>
      <c r="C56" s="125"/>
      <c r="D56" s="125"/>
      <c r="E56" s="125"/>
      <c r="F56" s="125"/>
      <c r="G56" s="125"/>
      <c r="H56" s="125"/>
    </row>
    <row r="57" spans="1:8" ht="51" customHeight="1" x14ac:dyDescent="0.25">
      <c r="A57" s="121" t="s">
        <v>105</v>
      </c>
      <c r="B57" s="121"/>
      <c r="C57" s="121"/>
      <c r="D57" s="121"/>
      <c r="E57" s="121"/>
      <c r="F57" s="121"/>
      <c r="G57" s="121"/>
      <c r="H57" s="121"/>
    </row>
    <row r="58" spans="1:8" x14ac:dyDescent="0.25">
      <c r="B58" s="76"/>
    </row>
  </sheetData>
  <mergeCells count="35">
    <mergeCell ref="C47:H47"/>
    <mergeCell ref="C48:H48"/>
    <mergeCell ref="A19:H19"/>
    <mergeCell ref="A49:H49"/>
    <mergeCell ref="C21:H21"/>
    <mergeCell ref="A23:H23"/>
    <mergeCell ref="A22:H22"/>
    <mergeCell ref="A24:H24"/>
    <mergeCell ref="C25:H41"/>
    <mergeCell ref="C42:H42"/>
    <mergeCell ref="C43:H43"/>
    <mergeCell ref="C44:H44"/>
    <mergeCell ref="C45:H46"/>
    <mergeCell ref="A6:H6"/>
    <mergeCell ref="A1:H1"/>
    <mergeCell ref="A2:H2"/>
    <mergeCell ref="A3:H3"/>
    <mergeCell ref="A4:H4"/>
    <mergeCell ref="A5:H5"/>
    <mergeCell ref="A57:H57"/>
    <mergeCell ref="A7:H7"/>
    <mergeCell ref="A55:H55"/>
    <mergeCell ref="A51:H51"/>
    <mergeCell ref="A15:H15"/>
    <mergeCell ref="A16:H16"/>
    <mergeCell ref="A17:H17"/>
    <mergeCell ref="A53:H53"/>
    <mergeCell ref="A54:H54"/>
    <mergeCell ref="A56:H56"/>
    <mergeCell ref="A9:H9"/>
    <mergeCell ref="A10:H10"/>
    <mergeCell ref="A11:H11"/>
    <mergeCell ref="A12:H12"/>
    <mergeCell ref="A13:H13"/>
    <mergeCell ref="A14:H14"/>
  </mergeCells>
  <pageMargins left="1.1811023622047245" right="0.2" top="0.47" bottom="0.44" header="0.31496062992125984" footer="0.31496062992125984"/>
  <pageSetup paperSize="9" scale="95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I-1а - образование отходов</vt:lpstr>
      <vt:lpstr>I-1b-отходы по видам экон.деят </vt:lpstr>
      <vt:lpstr>Метаданные</vt:lpstr>
      <vt:lpstr>'I-1а - образование отходов'!Область_печати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2023-07-06T13:56:35Z</cp:lastPrinted>
  <dcterms:created xsi:type="dcterms:W3CDTF">2011-05-01T09:55:58Z</dcterms:created>
  <dcterms:modified xsi:type="dcterms:W3CDTF">2023-07-06T13:57:36Z</dcterms:modified>
</cp:coreProperties>
</file>