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70" yWindow="165" windowWidth="13020" windowHeight="8115" activeTab="2"/>
  </bookViews>
  <sheets>
    <sheet name="I-1a - waste generation" sheetId="3" r:id="rId1"/>
    <sheet name="I-1b-waste by economic activity" sheetId="5" r:id="rId2"/>
    <sheet name="Metadata" sheetId="6" r:id="rId3"/>
  </sheets>
  <calcPr calcId="144525"/>
</workbook>
</file>

<file path=xl/calcChain.xml><?xml version="1.0" encoding="utf-8"?>
<calcChain xmlns="http://schemas.openxmlformats.org/spreadsheetml/2006/main">
  <c r="W17" i="3" l="1"/>
  <c r="W20" i="3"/>
  <c r="W23" i="3"/>
  <c r="W12" i="3"/>
  <c r="W16" i="3" l="1"/>
  <c r="W22" i="3"/>
  <c r="W19" i="3"/>
  <c r="V23" i="3"/>
  <c r="V20" i="3"/>
  <c r="V17" i="3"/>
  <c r="V12" i="3"/>
  <c r="V16" i="3" s="1"/>
  <c r="V22" i="3" l="1"/>
  <c r="V19" i="3"/>
  <c r="U23" i="3"/>
  <c r="U20" i="3"/>
  <c r="U17" i="3"/>
  <c r="U12" i="3" l="1"/>
  <c r="U22" i="3" l="1"/>
  <c r="U19" i="3"/>
  <c r="U16" i="3"/>
  <c r="T23" i="3"/>
  <c r="T20" i="3"/>
  <c r="T17" i="3"/>
  <c r="T12" i="3"/>
  <c r="T19" i="3" s="1"/>
  <c r="T22" i="3" l="1"/>
  <c r="T16" i="3"/>
  <c r="S17" i="3"/>
  <c r="S20" i="3"/>
  <c r="S23" i="3"/>
  <c r="S12" i="3"/>
  <c r="S16" i="3" s="1"/>
  <c r="S19" i="3" l="1"/>
  <c r="S22" i="3"/>
  <c r="R23" i="3"/>
  <c r="R12" i="3" l="1"/>
  <c r="R17" i="3"/>
  <c r="R20" i="3"/>
  <c r="R16" i="3" l="1"/>
  <c r="R22" i="3"/>
  <c r="R19" i="3"/>
  <c r="Q23" i="3"/>
  <c r="Q20" i="3"/>
  <c r="Q17" i="3"/>
  <c r="Q12" i="3"/>
  <c r="Q22" i="3" s="1"/>
  <c r="Q19" i="3" l="1"/>
  <c r="Q16" i="3"/>
  <c r="O20" i="3"/>
  <c r="P20" i="3"/>
  <c r="P12" i="3"/>
  <c r="P19" i="3" s="1"/>
  <c r="P23" i="3"/>
  <c r="P17" i="3"/>
  <c r="I23" i="3"/>
  <c r="J23" i="3"/>
  <c r="K23" i="3"/>
  <c r="L23" i="3"/>
  <c r="M23" i="3"/>
  <c r="N23" i="3"/>
  <c r="O23" i="3"/>
  <c r="E22" i="3"/>
  <c r="F22" i="3"/>
  <c r="G22" i="3"/>
  <c r="H22" i="3"/>
  <c r="I12" i="3"/>
  <c r="I22" i="3" s="1"/>
  <c r="J12" i="3"/>
  <c r="J22" i="3" s="1"/>
  <c r="K12" i="3"/>
  <c r="K22" i="3" s="1"/>
  <c r="L12" i="3"/>
  <c r="L22" i="3" s="1"/>
  <c r="M12" i="3"/>
  <c r="M22" i="3" s="1"/>
  <c r="N12" i="3"/>
  <c r="N22" i="3" s="1"/>
  <c r="O12" i="3"/>
  <c r="O22" i="3" s="1"/>
  <c r="D22" i="3"/>
  <c r="I20" i="3"/>
  <c r="J20" i="3"/>
  <c r="K20" i="3"/>
  <c r="L20" i="3"/>
  <c r="M20" i="3"/>
  <c r="N20" i="3"/>
  <c r="E19" i="3"/>
  <c r="F19" i="3"/>
  <c r="G19" i="3"/>
  <c r="H19" i="3"/>
  <c r="K19" i="3"/>
  <c r="L19" i="3"/>
  <c r="D19" i="3"/>
  <c r="I17" i="3"/>
  <c r="J17" i="3"/>
  <c r="K17" i="3"/>
  <c r="L17" i="3"/>
  <c r="M17" i="3"/>
  <c r="N17" i="3"/>
  <c r="O17" i="3"/>
  <c r="E16" i="3"/>
  <c r="F16" i="3"/>
  <c r="G16" i="3"/>
  <c r="H16" i="3"/>
  <c r="O16" i="3"/>
  <c r="D16" i="3"/>
  <c r="N16" i="3" l="1"/>
  <c r="J16" i="3"/>
  <c r="K16" i="3"/>
  <c r="M16" i="3"/>
  <c r="I16" i="3"/>
  <c r="I19" i="3"/>
  <c r="L16" i="3"/>
  <c r="M19" i="3"/>
  <c r="N19" i="3"/>
  <c r="J19" i="3"/>
  <c r="P22" i="3"/>
  <c r="O19" i="3"/>
  <c r="P16" i="3"/>
</calcChain>
</file>

<file path=xl/sharedStrings.xml><?xml version="1.0" encoding="utf-8"?>
<sst xmlns="http://schemas.openxmlformats.org/spreadsheetml/2006/main" count="299" uniqueCount="164">
  <si>
    <t>Unit</t>
  </si>
  <si>
    <t>1000 t/ year</t>
  </si>
  <si>
    <t>Waste generation by source</t>
  </si>
  <si>
    <t>Agriculture, forestry and fishing (ISIC 01-03)</t>
  </si>
  <si>
    <r>
      <t>1000</t>
    </r>
    <r>
      <rPr>
        <sz val="12"/>
        <color indexed="8"/>
        <rFont val="Calibri"/>
        <family val="2"/>
      </rPr>
      <t xml:space="preserve"> t/ year</t>
    </r>
  </si>
  <si>
    <t>Mining and quarrying (ISIC 05-09)</t>
  </si>
  <si>
    <t>Manufacturing (ISIC 10 - 33)</t>
  </si>
  <si>
    <t>Electricity, gas, steam and air conditioning supply (ISIC 35)</t>
  </si>
  <si>
    <t>Construction (ISIC 41 - 43)</t>
  </si>
  <si>
    <t xml:space="preserve">Notes: </t>
  </si>
  <si>
    <t>Million people</t>
  </si>
  <si>
    <t>kg / capita</t>
  </si>
  <si>
    <t>Other economic activities</t>
  </si>
  <si>
    <t>Generation of solid municipal waste</t>
  </si>
  <si>
    <t>GDP at current prices</t>
  </si>
  <si>
    <t>BYR billion</t>
  </si>
  <si>
    <t>…</t>
  </si>
  <si>
    <t>A</t>
  </si>
  <si>
    <t>B</t>
  </si>
  <si>
    <t>C</t>
  </si>
  <si>
    <t>CA</t>
  </si>
  <si>
    <t>CB</t>
  </si>
  <si>
    <t>CC</t>
  </si>
  <si>
    <t>CD</t>
  </si>
  <si>
    <t>CE</t>
  </si>
  <si>
    <t>CF</t>
  </si>
  <si>
    <t>CG</t>
  </si>
  <si>
    <t>CH</t>
  </si>
  <si>
    <t>CI</t>
  </si>
  <si>
    <t>CJ</t>
  </si>
  <si>
    <t>CK</t>
  </si>
  <si>
    <t>CL</t>
  </si>
  <si>
    <t>CM</t>
  </si>
  <si>
    <t>D</t>
  </si>
  <si>
    <t>E</t>
  </si>
  <si>
    <t>F</t>
  </si>
  <si>
    <t>G</t>
  </si>
  <si>
    <t>H</t>
  </si>
  <si>
    <t>I</t>
  </si>
  <si>
    <t>J</t>
  </si>
  <si>
    <t>K</t>
  </si>
  <si>
    <t>L</t>
  </si>
  <si>
    <t>M</t>
  </si>
  <si>
    <t>N</t>
  </si>
  <si>
    <t>O</t>
  </si>
  <si>
    <t>P</t>
  </si>
  <si>
    <t>Q</t>
  </si>
  <si>
    <t>R</t>
  </si>
  <si>
    <t>S</t>
  </si>
  <si>
    <t>Total</t>
  </si>
  <si>
    <t>1000 t/year</t>
  </si>
  <si>
    <t>Agriculture, forestry and fishing</t>
  </si>
  <si>
    <t>Mining</t>
  </si>
  <si>
    <t>Manufacturing</t>
  </si>
  <si>
    <t>of which:</t>
  </si>
  <si>
    <t>Manufacture of food products, beverages and tobacco products</t>
  </si>
  <si>
    <t>Manufacture of textile articles, wearing apparel, articles of leather and fur</t>
  </si>
  <si>
    <t>Manufacture of products of wood and paper; printing and reproduction of recorded media</t>
  </si>
  <si>
    <t>Manufacture of coke and refined petroleum products</t>
  </si>
  <si>
    <t>Manufacture of chemicals and chemical products</t>
  </si>
  <si>
    <t>Manufacture of basic pharmaceuticals and medicinal products</t>
  </si>
  <si>
    <t>Manufacture of rubber and plastics products, of other non-metallic mineral products</t>
  </si>
  <si>
    <t>Manufacture of basic metals; manufacture of fabricated metal products, except machinery and equipment</t>
  </si>
  <si>
    <t>Manufacture of computer, electronic and optical products</t>
  </si>
  <si>
    <t>Manufacture of electrical equipment</t>
  </si>
  <si>
    <t>Manufacture of machinery and equipment n.e.c.</t>
  </si>
  <si>
    <t>Manufacture of transport vehicles and equipment</t>
  </si>
  <si>
    <t>Other manufacturing; repair and installation of machinery and equipment</t>
  </si>
  <si>
    <t>Electricity, gas, steam, hot water and air conditioning supply</t>
  </si>
  <si>
    <t>Water supply; waste management and remediation activities</t>
  </si>
  <si>
    <t>Construction</t>
  </si>
  <si>
    <t>Wholesale and retail trade; repair of motor vehicles and motorcycles</t>
  </si>
  <si>
    <t>Transportation and storage, postal and courier activities</t>
  </si>
  <si>
    <t>Accommodation and food service activities</t>
  </si>
  <si>
    <t>Professional, scientific and technical activities</t>
  </si>
  <si>
    <t>Administrative and support service activities</t>
  </si>
  <si>
    <t>Public administration</t>
  </si>
  <si>
    <t>Education</t>
  </si>
  <si>
    <t>Human health and social work activities</t>
  </si>
  <si>
    <t xml:space="preserve">Arts, sports, entertainment and recreation </t>
  </si>
  <si>
    <t>Other service activity</t>
  </si>
  <si>
    <t>Section of OKED (compliant with NACE 2.0)</t>
  </si>
  <si>
    <t>Information and communication</t>
  </si>
  <si>
    <t>Financial and insurance activities</t>
  </si>
  <si>
    <t>Real estate activities</t>
  </si>
  <si>
    <t xml:space="preserve">On the line "Electricity, gas, steam and air conditioning supply (ISIC 35)"  for 2010-2015 data by economic activity "Electricity, gas and water supply" (Section E, Nace 1.1) is reflected. </t>
  </si>
  <si>
    <t>Other economic activities include economic activities which are not reflected in the lines above.</t>
  </si>
  <si>
    <t>Total industrial waste generation</t>
  </si>
  <si>
    <t xml:space="preserve">Industrial waste per unit of GDP                        </t>
  </si>
  <si>
    <t>Solid municipal waste per unit of GDP</t>
  </si>
  <si>
    <t xml:space="preserve"> billion international $</t>
  </si>
  <si>
    <t xml:space="preserve">kg / 1000 international $ </t>
  </si>
  <si>
    <t xml:space="preserve">Industrial waste per unit of GDP                         </t>
  </si>
  <si>
    <t>Reference:</t>
  </si>
  <si>
    <t>Data of the Ministry of Natural Resources and Environmental Protection of the Republic of Belarus.</t>
  </si>
  <si>
    <t>Indicator:</t>
  </si>
  <si>
    <t>Brief description:</t>
  </si>
  <si>
    <t>Methodology:</t>
  </si>
  <si>
    <t>Relevance of the indicator:</t>
  </si>
  <si>
    <t>I1 – Waste generation</t>
  </si>
  <si>
    <t>Generation of solid municipal waste;</t>
  </si>
  <si>
    <t>Moreover, the indicators are presented per unit of GDP and per capita.</t>
  </si>
  <si>
    <t xml:space="preserve">Industrial waste is classified:
by hazard category in accordance with the National classification of the Republic of Belarus 021-2019 “Classifier of waste occurring in Belarus”;
</t>
  </si>
  <si>
    <t>since 2016: the National classification of the Republic of Belarus 005-2011 “Types of Economic Activity” (compliant with NACE Rev.2.0) is used;</t>
  </si>
  <si>
    <t>by economic activity:</t>
  </si>
  <si>
    <t>The indicator allows for measuring the anthropogenic impact on the environment; the analyses of trends in waste generated per unit of GDP allows for measuring material-intensive production patterns.</t>
  </si>
  <si>
    <t>Code*</t>
  </si>
  <si>
    <t>Site of generation</t>
  </si>
  <si>
    <t>Expired Food</t>
  </si>
  <si>
    <t>Expired products in glass and metal containers</t>
  </si>
  <si>
    <t>Foods spoiled, contaminated or unlabelled</t>
  </si>
  <si>
    <t>Powdered baby food (expired and / or labeled inappropriately)</t>
  </si>
  <si>
    <t>Food waste containing components of animal origin (meat, fats, blood, etc.)</t>
  </si>
  <si>
    <t>Ash and slag of furnace plants</t>
  </si>
  <si>
    <t>Peat briquette ash</t>
  </si>
  <si>
    <t>Ash from burning peat with wood</t>
  </si>
  <si>
    <t>Ash from burning fast-growing wood, ash from burning wood</t>
  </si>
  <si>
    <t>Kitchen and catering waste</t>
  </si>
  <si>
    <t>Industrial waste similar to household waste</t>
  </si>
  <si>
    <t>Plant waste from cleaning the territories of gardens, parks, squares, burial places and other green areas</t>
  </si>
  <si>
    <t>Other household waste and similar industrial waste, not included in group 2</t>
  </si>
  <si>
    <t>Facilities for the use of municipal waste in order to obtain thermal and (or) electric energy</t>
  </si>
  <si>
    <t>Territories of industrial enterprises and organizations</t>
  </si>
  <si>
    <t>Territories and premises of trade objects, markets, fairs</t>
  </si>
  <si>
    <t>Plant waste from cleaning water bodies</t>
  </si>
  <si>
    <t>Water bodies located on public use lands and territories of recreational areas</t>
  </si>
  <si>
    <t>Waste (sweepings) from cleaning the territories of industrial enterprises and organizations</t>
  </si>
  <si>
    <t>Waste (sweepings) from cleaning the territory and premises of wholesale and retail food products</t>
  </si>
  <si>
    <t>Waste (sweepings) from cleaning the territory and premises of wholesale and retail trade in industrial goods</t>
  </si>
  <si>
    <t>Vegetables and fruits that have lost their consumer usability</t>
  </si>
  <si>
    <t>Natural wood products that have lost their consumer usability</t>
  </si>
  <si>
    <t>Plywood products that have lost consumer usability, containing binder resins in an amount of 0.2% to 2.5%</t>
  </si>
  <si>
    <t>Building surrounding ground;
recreation areas</t>
  </si>
  <si>
    <t>Street sweepings</t>
  </si>
  <si>
    <t>Green areas located on public use lands of:
gardens, parks, squares, burial places, recreation areas, parts of settlements - elements of a road network and equivalent urban planning elements;
building surrounding ground</t>
  </si>
  <si>
    <t>Data on generation of solid municipal waste are estimated as sum of data solid municipal waste recovered and landfilled.</t>
  </si>
  <si>
    <t>Data source:</t>
  </si>
  <si>
    <t>Other ash and slag waste and dust from heat treatment of waste and from furnace plants not included in group 3 (except waste of 1 and 2 hazardous categories)</t>
  </si>
  <si>
    <t>Facilities of:
emergency services, consumer services, road services, cultural infrastructure, the National Bank, banks and non-bank credit and financial organizations, public catering, public associations (organizations), healthcare organizations, organizations providing social services, organizations of physical education and sports, postal communications, political parties, law enforcement agencies, religious organizations, spa and health organizations, insurance organizations, transport infrastructure, educational institutions;
buildings of:
administrative household legal entities, archives, media outlets, republican government bodies, local government and self-government bodies, courts;
military units;
burial places;
offices;
public toilets;
territories and premises of trade objects, markets, fairs</t>
  </si>
  <si>
    <t>Indicators 1 – 7 – by the data of the Ministry of Natural Resources and Environmental Protection of the Republic of Belarus.</t>
  </si>
  <si>
    <t xml:space="preserve">
for 2010 – 2015: the National classification of the Republic of Belarus 005-2006 “Types of Economic Activity” (compliant with NACE Rev.1.1) was used;
</t>
  </si>
  <si>
    <t>* The indicator for 2009 – 2019 was calculated using the average annual population revised according to the 2019 population census results.</t>
  </si>
  <si>
    <t>**Since 2016 – kg / BYN (in terms of the new denomination, 1 BYN = 10 000 BYR).</t>
  </si>
  <si>
    <t>Population of the country*</t>
  </si>
  <si>
    <t xml:space="preserve">Industrial waste per capita*    </t>
  </si>
  <si>
    <t xml:space="preserve">Solid municipal waste per capita*                    </t>
  </si>
  <si>
    <t>kg / BYR million**</t>
  </si>
  <si>
    <t>Indicator 8 – by the data of the Ministry of Housing and Communal Services of the Republic of Belarus.</t>
  </si>
  <si>
    <t>...</t>
  </si>
  <si>
    <r>
      <t>Municipal waste:</t>
    </r>
    <r>
      <rPr>
        <sz val="12"/>
        <color theme="1"/>
        <rFont val="Arial"/>
        <family val="2"/>
        <charset val="204"/>
      </rPr>
      <t xml:space="preserve"> administrative data; the data producer is the Ministry of Housing and Communal Services of the Republic of Belarus.</t>
    </r>
  </si>
  <si>
    <r>
      <t xml:space="preserve">Industrial waste: </t>
    </r>
    <r>
      <rPr>
        <sz val="12"/>
        <color theme="1"/>
        <rFont val="Arial"/>
        <family val="2"/>
        <charset val="204"/>
      </rPr>
      <t>state statistical report 1-отходы (Минприроды) «Отчет об обращении с отходами производства» (Report on industrial waste management); the data producer is the Ministry of Natural Resources and Environmental Protection of the Republic of Belarus.</t>
    </r>
  </si>
  <si>
    <r>
      <t xml:space="preserve">Time series data on the indicators for 2005 – 2024, Table I-1a. Waste generation: </t>
    </r>
    <r>
      <rPr>
        <i/>
        <sz val="14"/>
        <color indexed="8"/>
        <rFont val="Calibri"/>
        <family val="2"/>
        <charset val="204"/>
      </rPr>
      <t>Belarus</t>
    </r>
  </si>
  <si>
    <t>July 28, 2025</t>
  </si>
  <si>
    <r>
      <t xml:space="preserve">GDP in terms of PPP at constant prices (2021) by the World Bank as of  </t>
    </r>
    <r>
      <rPr>
        <i/>
        <sz val="12"/>
        <rFont val="Calibri"/>
        <family val="2"/>
        <charset val="204"/>
      </rPr>
      <t>July 1, 2025</t>
    </r>
  </si>
  <si>
    <r>
      <t xml:space="preserve">Time series data on the indicators for 2016 – 2024, Table I-1b. Industrial waste generation by economic activity: </t>
    </r>
    <r>
      <rPr>
        <i/>
        <sz val="14"/>
        <color indexed="8"/>
        <rFont val="Calibri"/>
        <family val="2"/>
        <charset val="204"/>
      </rPr>
      <t>Belarus</t>
    </r>
  </si>
  <si>
    <t>2005 – 2024</t>
  </si>
  <si>
    <t>Industrial waste includes waste generated in the process of economic activity of businesses and individual entrepreneurs (manufacture of goods, production (generation) of energy, performing of works (provision of services));</t>
  </si>
  <si>
    <t>Industrial waste does not include:
- radioactive waste, waste contaminated with radionuclides as a result of the Chernobyl disaster below the level established by regulatory legal acts, including technical regulatory legal acts, for radioactive waste;
- waste of explosives and materials;
- genetically engineered organisms classified as waste;
- products of animal origin classified as waste;
- scrap and waste containing precious metals and (or) precious stones;
- scrap and waste of ferrous and non-ferrous metals, with the exception of those classified as waste of hazard classes 1–3;
- consumption waste;</t>
  </si>
  <si>
    <t>Industrial waste is classified:</t>
  </si>
  <si>
    <r>
      <t xml:space="preserve">Municipal waste </t>
    </r>
    <r>
      <rPr>
        <sz val="12"/>
        <color theme="1"/>
        <rFont val="Arial"/>
        <family val="2"/>
        <charset val="204"/>
      </rPr>
      <t>comprises all consumption waste and industrial waste included in the List of industrial waste referred to municipal waste; the List is established by the Ministry of Housing and Communal Services of the Republic of Belarus.</t>
    </r>
  </si>
  <si>
    <t>List of industrial waste referred to municipal waste</t>
  </si>
  <si>
    <t>Name of industrial waste*</t>
  </si>
  <si>
    <t>*  The name and code of the industrial waste are indicated in accordance with the national classifier of the Republic of Belarus 021-2019 "Classifier of waste occurring in Belarus".</t>
  </si>
  <si>
    <t>Generation of industrial wate (generated in own production and received from other organizations) by economic activity;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</si>
</sst>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x14ac:knownFonts="1">
    <font>
      <sz val="11"/>
      <color theme="1"/>
      <name val="Calibri"/>
      <family val="2"/>
      <scheme val="minor"/>
    </font>
    <font>
      <b/>
      <sz val="14"/>
      <color indexed="8"/>
      <name val="Calibri"/>
      <family val="2"/>
    </font>
    <font>
      <sz val="12"/>
      <color indexed="8"/>
      <name val="Calibri"/>
      <family val="2"/>
    </font>
    <font>
      <sz val="12"/>
      <color indexed="8"/>
      <name val="Calibri"/>
      <family val="2"/>
    </font>
    <font>
      <b/>
      <sz val="10"/>
      <color indexed="8"/>
      <name val="Calibri"/>
      <family val="2"/>
    </font>
    <font>
      <b/>
      <sz val="14"/>
      <color indexed="8"/>
      <name val="Calibri"/>
      <family val="2"/>
    </font>
    <font>
      <sz val="8"/>
      <name val="Calibri"/>
      <family val="2"/>
    </font>
    <font>
      <sz val="12"/>
      <color indexed="10"/>
      <name val="Calibri"/>
      <family val="2"/>
    </font>
    <font>
      <sz val="12"/>
      <name val="Calibri"/>
      <family val="2"/>
      <charset val="204"/>
    </font>
    <font>
      <i/>
      <sz val="14"/>
      <color indexed="8"/>
      <name val="Calibri"/>
      <family val="2"/>
      <charset val="204"/>
    </font>
    <font>
      <sz val="12"/>
      <name val="Calibri"/>
      <family val="2"/>
      <charset val="204"/>
    </font>
    <font>
      <sz val="12"/>
      <name val="Calibri"/>
      <family val="2"/>
    </font>
    <font>
      <b/>
      <sz val="11"/>
      <color theme="1"/>
      <name val="Calibri"/>
      <family val="2"/>
      <charset val="204"/>
      <scheme val="minor"/>
    </font>
    <font>
      <sz val="12"/>
      <color theme="1"/>
      <name val="Calibri"/>
      <family val="2"/>
      <scheme val="minor"/>
    </font>
    <font>
      <b/>
      <sz val="12"/>
      <color theme="1"/>
      <name val="Calibri"/>
      <family val="2"/>
      <charset val="204"/>
      <scheme val="minor"/>
    </font>
    <font>
      <sz val="12"/>
      <color theme="1"/>
      <name val="Calibri"/>
      <family val="2"/>
      <charset val="204"/>
      <scheme val="minor"/>
    </font>
    <font>
      <sz val="12"/>
      <name val="Calibri"/>
      <family val="2"/>
      <scheme val="minor"/>
    </font>
    <font>
      <i/>
      <sz val="12"/>
      <color theme="1"/>
      <name val="Calibri"/>
      <family val="2"/>
      <charset val="204"/>
      <scheme val="minor"/>
    </font>
    <font>
      <b/>
      <sz val="12"/>
      <color theme="1"/>
      <name val="Arial"/>
      <family val="2"/>
      <charset val="204"/>
    </font>
    <font>
      <sz val="12"/>
      <color theme="1"/>
      <name val="Arial"/>
      <family val="2"/>
      <charset val="204"/>
    </font>
    <font>
      <u/>
      <sz val="12"/>
      <color theme="1"/>
      <name val="Arial"/>
      <family val="2"/>
      <charset val="204"/>
    </font>
    <font>
      <sz val="12"/>
      <name val="Arial"/>
      <family val="2"/>
      <charset val="204"/>
    </font>
    <font>
      <sz val="11"/>
      <color theme="1"/>
      <name val="Arial"/>
      <family val="2"/>
      <charset val="204"/>
    </font>
    <font>
      <sz val="10"/>
      <color theme="1"/>
      <name val="Arial"/>
      <family val="2"/>
      <charset val="204"/>
    </font>
    <font>
      <i/>
      <sz val="12"/>
      <name val="Calibri"/>
      <family val="2"/>
      <charset val="204"/>
    </font>
  </fonts>
  <fills count="11">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39997558519241921"/>
        <bgColor indexed="64"/>
      </patternFill>
    </fill>
  </fills>
  <borders count="18">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29">
    <xf numFmtId="0" fontId="0" fillId="0" borderId="0" xfId="0"/>
    <xf numFmtId="0" fontId="0" fillId="2" borderId="0" xfId="0" applyFont="1" applyFill="1"/>
    <xf numFmtId="0" fontId="3" fillId="2" borderId="0" xfId="0" applyFont="1" applyFill="1"/>
    <xf numFmtId="0" fontId="3" fillId="2" borderId="0" xfId="0" applyFont="1" applyFill="1" applyAlignment="1">
      <alignment horizontal="justify"/>
    </xf>
    <xf numFmtId="0" fontId="2" fillId="2" borderId="3" xfId="0" applyFont="1" applyFill="1" applyBorder="1" applyAlignment="1">
      <alignment horizontal="center" vertical="top" wrapText="1"/>
    </xf>
    <xf numFmtId="0" fontId="8" fillId="2" borderId="4" xfId="0" applyFont="1" applyFill="1" applyBorder="1" applyAlignment="1">
      <alignment horizontal="left" vertical="center" wrapText="1"/>
    </xf>
    <xf numFmtId="0" fontId="3" fillId="2" borderId="2" xfId="0" applyFont="1" applyFill="1" applyBorder="1" applyAlignment="1">
      <alignment horizontal="center" vertical="center"/>
    </xf>
    <xf numFmtId="0" fontId="8" fillId="0" borderId="3" xfId="0" applyFont="1" applyFill="1" applyBorder="1" applyAlignment="1">
      <alignment horizontal="center" vertical="top" wrapText="1"/>
    </xf>
    <xf numFmtId="0" fontId="1" fillId="4" borderId="0" xfId="0" applyFont="1" applyFill="1" applyAlignment="1">
      <alignment horizontal="center" wrapText="1"/>
    </xf>
    <xf numFmtId="0" fontId="5" fillId="4" borderId="0" xfId="0" applyFont="1" applyFill="1" applyAlignment="1">
      <alignment horizontal="center" wrapText="1"/>
    </xf>
    <xf numFmtId="0" fontId="4" fillId="4" borderId="0" xfId="0" applyFont="1" applyFill="1" applyAlignment="1">
      <alignment horizontal="center"/>
    </xf>
    <xf numFmtId="0" fontId="10" fillId="2" borderId="4" xfId="0" applyFont="1" applyFill="1" applyBorder="1" applyAlignment="1">
      <alignment horizontal="left" vertical="center" wrapText="1"/>
    </xf>
    <xf numFmtId="0" fontId="2" fillId="2"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164" fontId="2" fillId="5" borderId="3" xfId="0" applyNumberFormat="1" applyFont="1" applyFill="1" applyBorder="1" applyAlignment="1">
      <alignment horizontal="center" vertical="center" wrapText="1"/>
    </xf>
    <xf numFmtId="165" fontId="2" fillId="5" borderId="3" xfId="0" applyNumberFormat="1" applyFont="1" applyFill="1" applyBorder="1" applyAlignment="1">
      <alignment horizontal="center" vertical="center" wrapText="1"/>
    </xf>
    <xf numFmtId="164" fontId="3" fillId="6" borderId="3" xfId="0" applyNumberFormat="1" applyFont="1" applyFill="1" applyBorder="1" applyAlignment="1">
      <alignment horizontal="center" vertical="center" wrapText="1"/>
    </xf>
    <xf numFmtId="0" fontId="12" fillId="2" borderId="5" xfId="0" applyFont="1" applyFill="1" applyBorder="1"/>
    <xf numFmtId="0" fontId="0" fillId="2" borderId="6" xfId="0" applyFont="1" applyFill="1" applyBorder="1"/>
    <xf numFmtId="0" fontId="0" fillId="2" borderId="7" xfId="0" applyFont="1" applyFill="1" applyBorder="1"/>
    <xf numFmtId="0" fontId="13" fillId="0" borderId="0" xfId="0" applyFont="1" applyAlignment="1">
      <alignment horizontal="center" vertical="center"/>
    </xf>
    <xf numFmtId="0" fontId="13" fillId="0" borderId="0" xfId="0" applyFont="1"/>
    <xf numFmtId="0" fontId="13" fillId="0" borderId="2" xfId="0" applyFont="1" applyBorder="1" applyAlignment="1">
      <alignment horizontal="center" vertical="center"/>
    </xf>
    <xf numFmtId="0" fontId="13" fillId="0" borderId="2" xfId="0" applyFont="1" applyBorder="1"/>
    <xf numFmtId="0" fontId="13"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15" fillId="5" borderId="2" xfId="0" applyFont="1" applyFill="1" applyBorder="1" applyAlignment="1">
      <alignment vertical="top" wrapText="1"/>
    </xf>
    <xf numFmtId="0" fontId="15" fillId="5" borderId="2" xfId="0" applyFont="1" applyFill="1" applyBorder="1" applyAlignment="1">
      <alignment horizontal="center" vertical="center" wrapText="1"/>
    </xf>
    <xf numFmtId="0" fontId="13" fillId="5" borderId="2" xfId="0" applyFont="1" applyFill="1" applyBorder="1" applyAlignment="1">
      <alignment horizontal="center" vertical="center"/>
    </xf>
    <xf numFmtId="0" fontId="15" fillId="8" borderId="2" xfId="0" applyFont="1" applyFill="1" applyBorder="1" applyAlignment="1">
      <alignment horizontal="left" vertical="top" wrapText="1" indent="1"/>
    </xf>
    <xf numFmtId="0" fontId="15" fillId="8" borderId="2" xfId="0" applyFont="1" applyFill="1" applyBorder="1" applyAlignment="1">
      <alignment horizontal="center" vertical="center" wrapText="1"/>
    </xf>
    <xf numFmtId="0" fontId="13" fillId="8" borderId="2" xfId="0" applyFont="1" applyFill="1" applyBorder="1" applyAlignment="1">
      <alignment horizontal="center" vertical="center"/>
    </xf>
    <xf numFmtId="0" fontId="15" fillId="8" borderId="2" xfId="0" applyFont="1" applyFill="1" applyBorder="1" applyAlignment="1">
      <alignment horizontal="left" wrapText="1" indent="1"/>
    </xf>
    <xf numFmtId="0" fontId="15" fillId="5" borderId="2" xfId="0" applyFont="1" applyFill="1" applyBorder="1" applyAlignment="1">
      <alignment wrapText="1"/>
    </xf>
    <xf numFmtId="0" fontId="16" fillId="0" borderId="2" xfId="0" applyFont="1" applyBorder="1" applyAlignment="1">
      <alignment horizontal="center" vertical="center"/>
    </xf>
    <xf numFmtId="165" fontId="3" fillId="6" borderId="3" xfId="0" applyNumberFormat="1" applyFont="1" applyFill="1" applyBorder="1" applyAlignment="1">
      <alignment horizontal="center" vertical="center" wrapText="1"/>
    </xf>
    <xf numFmtId="165" fontId="2" fillId="6" borderId="3" xfId="0" applyNumberFormat="1" applyFont="1" applyFill="1" applyBorder="1" applyAlignment="1">
      <alignment horizontal="center" vertical="center" wrapText="1"/>
    </xf>
    <xf numFmtId="165" fontId="13" fillId="5" borderId="2" xfId="0" applyNumberFormat="1" applyFont="1" applyFill="1" applyBorder="1" applyAlignment="1">
      <alignment horizontal="center" vertical="center"/>
    </xf>
    <xf numFmtId="165" fontId="13" fillId="8" borderId="2" xfId="0" applyNumberFormat="1" applyFont="1" applyFill="1" applyBorder="1" applyAlignment="1">
      <alignment horizontal="center" vertical="center"/>
    </xf>
    <xf numFmtId="165" fontId="2" fillId="5" borderId="4" xfId="0" applyNumberFormat="1" applyFont="1" applyFill="1" applyBorder="1" applyAlignment="1">
      <alignment horizontal="center" vertical="center" wrapText="1"/>
    </xf>
    <xf numFmtId="0" fontId="17" fillId="2" borderId="8" xfId="0" applyFont="1" applyFill="1" applyBorder="1" applyAlignment="1"/>
    <xf numFmtId="2" fontId="3" fillId="6" borderId="3" xfId="0" applyNumberFormat="1" applyFont="1" applyFill="1" applyBorder="1" applyAlignment="1">
      <alignment horizontal="center" vertical="center" wrapText="1"/>
    </xf>
    <xf numFmtId="0" fontId="15" fillId="5" borderId="4" xfId="0" applyFont="1" applyFill="1" applyBorder="1" applyAlignment="1">
      <alignment vertical="top" wrapText="1"/>
    </xf>
    <xf numFmtId="0" fontId="15" fillId="5" borderId="4" xfId="0" applyFont="1" applyFill="1" applyBorder="1" applyAlignment="1">
      <alignment horizontal="center" vertical="center" wrapText="1"/>
    </xf>
    <xf numFmtId="0" fontId="13" fillId="5" borderId="4" xfId="0" applyFont="1" applyFill="1" applyBorder="1" applyAlignment="1">
      <alignment horizontal="center" vertical="center"/>
    </xf>
    <xf numFmtId="164" fontId="2" fillId="5" borderId="4"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12" fillId="2" borderId="0" xfId="0" applyFont="1" applyFill="1"/>
    <xf numFmtId="0" fontId="13" fillId="0" borderId="0" xfId="0" applyFont="1" applyFill="1"/>
    <xf numFmtId="0" fontId="12" fillId="0" borderId="0" xfId="0" applyFont="1" applyFill="1"/>
    <xf numFmtId="0" fontId="0" fillId="0" borderId="0" xfId="0" applyFont="1" applyFill="1"/>
    <xf numFmtId="0" fontId="10" fillId="2" borderId="14" xfId="0" applyFont="1" applyFill="1" applyBorder="1" applyAlignment="1">
      <alignment horizontal="left" vertical="center" wrapText="1"/>
    </xf>
    <xf numFmtId="0" fontId="2" fillId="2" borderId="9" xfId="0" applyFont="1" applyFill="1" applyBorder="1" applyAlignment="1">
      <alignment horizontal="center" vertical="top" wrapText="1"/>
    </xf>
    <xf numFmtId="165" fontId="11" fillId="5" borderId="15" xfId="0" applyNumberFormat="1" applyFont="1" applyFill="1" applyBorder="1" applyAlignment="1">
      <alignment horizontal="center" vertical="center" wrapText="1"/>
    </xf>
    <xf numFmtId="0" fontId="15" fillId="8" borderId="4" xfId="0" applyFont="1" applyFill="1" applyBorder="1" applyAlignment="1">
      <alignment horizontal="left" vertical="top" wrapText="1" indent="1"/>
    </xf>
    <xf numFmtId="0" fontId="15" fillId="8" borderId="4" xfId="0" applyFont="1" applyFill="1" applyBorder="1" applyAlignment="1">
      <alignment horizontal="center" vertical="center" wrapText="1"/>
    </xf>
    <xf numFmtId="0" fontId="13" fillId="8" borderId="4" xfId="0" applyFont="1" applyFill="1" applyBorder="1" applyAlignment="1">
      <alignment horizontal="center" vertical="center"/>
    </xf>
    <xf numFmtId="165" fontId="13" fillId="8" borderId="4" xfId="0" applyNumberFormat="1" applyFont="1" applyFill="1" applyBorder="1" applyAlignment="1">
      <alignment horizontal="center" vertical="center"/>
    </xf>
    <xf numFmtId="0" fontId="19" fillId="0" borderId="0" xfId="0" applyFont="1" applyAlignment="1">
      <alignment vertical="center"/>
    </xf>
    <xf numFmtId="0" fontId="20" fillId="0" borderId="0" xfId="0" applyFont="1"/>
    <xf numFmtId="0" fontId="19" fillId="0" borderId="0" xfId="0" applyFont="1" applyAlignment="1">
      <alignment horizontal="left" vertical="center" wrapText="1"/>
    </xf>
    <xf numFmtId="0" fontId="21" fillId="0" borderId="0" xfId="0" applyFont="1" applyAlignment="1">
      <alignment horizontal="left" vertical="center" wrapText="1"/>
    </xf>
    <xf numFmtId="0" fontId="0" fillId="0" borderId="0" xfId="0" applyAlignment="1">
      <alignment horizontal="left" vertical="top"/>
    </xf>
    <xf numFmtId="0" fontId="18" fillId="0" borderId="0" xfId="0" applyFont="1" applyAlignment="1">
      <alignment horizontal="left" wrapText="1"/>
    </xf>
    <xf numFmtId="0" fontId="18" fillId="0" borderId="0" xfId="0" applyFont="1" applyAlignment="1">
      <alignment horizontal="center" wrapText="1"/>
    </xf>
    <xf numFmtId="0" fontId="22" fillId="0" borderId="16" xfId="0" applyFont="1" applyBorder="1" applyAlignment="1">
      <alignment vertical="top"/>
    </xf>
    <xf numFmtId="0" fontId="22" fillId="0" borderId="16" xfId="0" applyFont="1" applyBorder="1" applyAlignment="1">
      <alignment vertical="top" wrapText="1"/>
    </xf>
    <xf numFmtId="0" fontId="22" fillId="0" borderId="16" xfId="0" applyFont="1" applyBorder="1" applyAlignment="1">
      <alignment horizontal="center" vertical="top"/>
    </xf>
    <xf numFmtId="0" fontId="22" fillId="0" borderId="0" xfId="0" applyFont="1" applyBorder="1" applyAlignment="1">
      <alignment vertical="top"/>
    </xf>
    <xf numFmtId="0" fontId="22" fillId="0" borderId="0" xfId="0" applyFont="1" applyBorder="1" applyAlignment="1">
      <alignment vertical="top" wrapText="1"/>
    </xf>
    <xf numFmtId="0" fontId="22" fillId="0" borderId="0" xfId="0" applyFont="1" applyBorder="1" applyAlignment="1">
      <alignment horizontal="left" vertical="top" wrapText="1"/>
    </xf>
    <xf numFmtId="0" fontId="23" fillId="0" borderId="0" xfId="0" applyFont="1" applyBorder="1" applyAlignment="1">
      <alignment horizontal="left" vertical="top" wrapText="1"/>
    </xf>
    <xf numFmtId="0" fontId="0" fillId="2" borderId="0" xfId="0" applyFont="1" applyFill="1" applyBorder="1"/>
    <xf numFmtId="0" fontId="0" fillId="2" borderId="0" xfId="0" applyFont="1" applyFill="1" applyBorder="1" applyAlignment="1">
      <alignment horizontal="left"/>
    </xf>
    <xf numFmtId="0" fontId="0" fillId="2" borderId="11" xfId="0" applyFill="1" applyBorder="1" applyAlignment="1">
      <alignment horizontal="left"/>
    </xf>
    <xf numFmtId="0" fontId="0" fillId="2" borderId="9" xfId="0" applyFont="1" applyFill="1" applyBorder="1" applyAlignment="1">
      <alignment horizontal="left"/>
    </xf>
    <xf numFmtId="165" fontId="13" fillId="5" borderId="4" xfId="0" applyNumberFormat="1" applyFont="1" applyFill="1" applyBorder="1" applyAlignment="1">
      <alignment horizontal="center" vertical="center"/>
    </xf>
    <xf numFmtId="0" fontId="21" fillId="0" borderId="0" xfId="0" applyFont="1" applyAlignment="1">
      <alignment horizontal="left" vertical="center" wrapText="1"/>
    </xf>
    <xf numFmtId="165" fontId="11" fillId="5" borderId="3" xfId="0" applyNumberFormat="1"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5" xfId="0" applyFont="1" applyFill="1" applyBorder="1" applyAlignment="1">
      <alignment horizontal="center" vertical="top" wrapText="1"/>
    </xf>
    <xf numFmtId="0" fontId="3" fillId="2" borderId="7" xfId="0" applyFont="1" applyFill="1" applyBorder="1" applyAlignment="1">
      <alignment horizontal="center" vertical="top" wrapText="1"/>
    </xf>
    <xf numFmtId="0" fontId="2" fillId="2" borderId="15" xfId="0" applyFont="1" applyFill="1" applyBorder="1" applyAlignment="1">
      <alignment horizontal="center" vertical="top" wrapText="1"/>
    </xf>
    <xf numFmtId="165" fontId="8" fillId="5" borderId="9" xfId="0" applyNumberFormat="1" applyFont="1" applyFill="1" applyBorder="1" applyAlignment="1">
      <alignment horizontal="center" vertical="center"/>
    </xf>
    <xf numFmtId="0" fontId="14" fillId="7" borderId="14" xfId="0" applyFont="1" applyFill="1" applyBorder="1" applyAlignment="1">
      <alignment wrapText="1"/>
    </xf>
    <xf numFmtId="0" fontId="13" fillId="7" borderId="14" xfId="0" applyFont="1" applyFill="1" applyBorder="1" applyAlignment="1">
      <alignment horizontal="center" vertical="center"/>
    </xf>
    <xf numFmtId="165" fontId="13" fillId="7" borderId="14" xfId="0" applyNumberFormat="1" applyFont="1" applyFill="1" applyBorder="1" applyAlignment="1">
      <alignment horizontal="center" vertical="center"/>
    </xf>
    <xf numFmtId="0" fontId="0" fillId="2" borderId="10" xfId="0" applyFill="1" applyBorder="1" applyAlignment="1">
      <alignment horizontal="left"/>
    </xf>
    <xf numFmtId="0" fontId="0" fillId="2" borderId="8" xfId="0" applyFont="1" applyFill="1" applyBorder="1" applyAlignment="1">
      <alignment horizontal="left"/>
    </xf>
    <xf numFmtId="0" fontId="0" fillId="2" borderId="3" xfId="0" applyFont="1" applyFill="1" applyBorder="1" applyAlignment="1">
      <alignment horizontal="left"/>
    </xf>
    <xf numFmtId="0" fontId="0" fillId="2" borderId="11" xfId="0" applyFill="1" applyBorder="1" applyAlignment="1">
      <alignment horizontal="left" wrapText="1"/>
    </xf>
    <xf numFmtId="0" fontId="0" fillId="2" borderId="0" xfId="0" applyFont="1" applyFill="1" applyBorder="1" applyAlignment="1">
      <alignment horizontal="left" wrapText="1"/>
    </xf>
    <xf numFmtId="0" fontId="0" fillId="2" borderId="9" xfId="0" applyFont="1" applyFill="1" applyBorder="1" applyAlignment="1">
      <alignment horizontal="left" wrapText="1"/>
    </xf>
    <xf numFmtId="0" fontId="0" fillId="2" borderId="0" xfId="0" applyFill="1" applyBorder="1" applyAlignment="1">
      <alignment horizontal="left" wrapText="1"/>
    </xf>
    <xf numFmtId="0" fontId="0" fillId="2" borderId="9" xfId="0" applyFill="1" applyBorder="1" applyAlignment="1">
      <alignment horizontal="left" wrapText="1"/>
    </xf>
    <xf numFmtId="0" fontId="1" fillId="5" borderId="0" xfId="0" applyFont="1" applyFill="1" applyAlignment="1">
      <alignment horizont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2" xfId="0" applyFont="1" applyFill="1" applyBorder="1" applyAlignment="1">
      <alignment horizontal="center" vertical="top" wrapText="1"/>
    </xf>
    <xf numFmtId="0" fontId="8" fillId="3" borderId="13" xfId="0" applyFont="1" applyFill="1" applyBorder="1" applyAlignment="1">
      <alignment horizontal="center" vertical="top" wrapText="1"/>
    </xf>
    <xf numFmtId="0" fontId="8" fillId="3" borderId="1" xfId="0" applyFont="1" applyFill="1" applyBorder="1" applyAlignment="1">
      <alignment horizontal="center" vertical="top" wrapText="1"/>
    </xf>
    <xf numFmtId="0" fontId="1" fillId="5" borderId="0" xfId="0" applyFont="1" applyFill="1" applyAlignment="1">
      <alignment horizontal="center" vertical="center" wrapText="1"/>
    </xf>
    <xf numFmtId="0" fontId="13" fillId="9" borderId="12" xfId="0" applyFont="1" applyFill="1" applyBorder="1" applyAlignment="1">
      <alignment horizontal="center"/>
    </xf>
    <xf numFmtId="0" fontId="13" fillId="9" borderId="13" xfId="0" applyFont="1" applyFill="1" applyBorder="1" applyAlignment="1">
      <alignment horizontal="center"/>
    </xf>
    <xf numFmtId="0" fontId="13" fillId="9" borderId="1" xfId="0" applyFont="1" applyFill="1" applyBorder="1" applyAlignment="1">
      <alignment horizontal="center"/>
    </xf>
    <xf numFmtId="0" fontId="17" fillId="0" borderId="12" xfId="0" applyFont="1" applyBorder="1" applyAlignment="1">
      <alignment horizontal="center" vertical="top" wrapText="1"/>
    </xf>
    <xf numFmtId="0" fontId="17" fillId="0" borderId="13" xfId="0" applyFont="1" applyBorder="1" applyAlignment="1">
      <alignment horizontal="center" vertical="top" wrapText="1"/>
    </xf>
    <xf numFmtId="0" fontId="17" fillId="0" borderId="1" xfId="0" applyFont="1" applyBorder="1" applyAlignment="1">
      <alignment horizontal="center" vertical="top" wrapText="1"/>
    </xf>
    <xf numFmtId="0" fontId="19" fillId="0" borderId="0" xfId="0" applyFont="1" applyAlignment="1">
      <alignment horizontal="left" vertical="center" wrapText="1"/>
    </xf>
    <xf numFmtId="0" fontId="18" fillId="10" borderId="0" xfId="0" applyFont="1" applyFill="1" applyBorder="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top"/>
    </xf>
    <xf numFmtId="0" fontId="18" fillId="10" borderId="0" xfId="0" applyFont="1" applyFill="1" applyAlignment="1">
      <alignment horizontal="left" vertical="center"/>
    </xf>
    <xf numFmtId="0" fontId="19" fillId="0" borderId="0" xfId="0" applyFont="1" applyAlignment="1">
      <alignment horizontal="left" vertical="top" wrapText="1"/>
    </xf>
    <xf numFmtId="0" fontId="21" fillId="0" borderId="0" xfId="0" applyFont="1" applyAlignment="1">
      <alignment horizontal="left" vertical="center" wrapText="1"/>
    </xf>
    <xf numFmtId="0" fontId="21" fillId="0" borderId="0" xfId="0" applyFont="1" applyAlignment="1">
      <alignment horizontal="left" vertical="center" wrapText="1" indent="4"/>
    </xf>
    <xf numFmtId="0" fontId="19" fillId="0" borderId="0" xfId="0" applyFont="1" applyAlignment="1">
      <alignment horizontal="left" vertical="center"/>
    </xf>
    <xf numFmtId="0" fontId="18" fillId="0" borderId="0" xfId="0" applyFont="1" applyAlignment="1">
      <alignment horizontal="center" wrapText="1"/>
    </xf>
    <xf numFmtId="0" fontId="22" fillId="0" borderId="16" xfId="0" applyFont="1" applyBorder="1" applyAlignment="1">
      <alignment horizontal="center" vertical="top" wrapText="1"/>
    </xf>
    <xf numFmtId="0" fontId="22" fillId="0" borderId="16" xfId="0" applyFont="1" applyBorder="1" applyAlignment="1">
      <alignment horizontal="left" vertical="top" wrapText="1"/>
    </xf>
    <xf numFmtId="0" fontId="18" fillId="0" borderId="0" xfId="0" applyFont="1" applyAlignment="1">
      <alignment horizontal="left" wrapText="1"/>
    </xf>
    <xf numFmtId="0" fontId="18" fillId="10" borderId="0" xfId="0" applyFont="1" applyFill="1" applyAlignment="1">
      <alignment horizontal="left"/>
    </xf>
    <xf numFmtId="0" fontId="18" fillId="0" borderId="0" xfId="0" applyFont="1" applyFill="1" applyAlignment="1">
      <alignment horizontal="left" vertical="center" wrapText="1"/>
    </xf>
    <xf numFmtId="0" fontId="23" fillId="0" borderId="17" xfId="0" applyFont="1" applyBorder="1" applyAlignment="1">
      <alignment horizontal="left" vertical="top" wrapText="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3"/>
  <sheetViews>
    <sheetView zoomScale="80" zoomScaleNormal="80" workbookViewId="0">
      <pane xSplit="3" ySplit="5" topLeftCell="D6" activePane="bottomRight" state="frozen"/>
      <selection pane="topRight" activeCell="D1" sqref="D1"/>
      <selection pane="bottomLeft" activeCell="A6" sqref="A6"/>
      <selection pane="bottomRight" activeCell="X21" sqref="X21"/>
    </sheetView>
  </sheetViews>
  <sheetFormatPr defaultRowHeight="15" x14ac:dyDescent="0.25"/>
  <cols>
    <col min="1" max="1" width="9.140625" style="1"/>
    <col min="2" max="2" width="32.7109375" style="1" customWidth="1"/>
    <col min="3" max="3" width="15.7109375" style="1" customWidth="1"/>
    <col min="4" max="4" width="10.5703125" style="1" customWidth="1"/>
    <col min="5" max="5" width="10.42578125" style="1" customWidth="1"/>
    <col min="6" max="6" width="10.5703125" style="1" customWidth="1"/>
    <col min="7" max="7" width="11.5703125" style="1" customWidth="1"/>
    <col min="8" max="8" width="11.140625" style="1" customWidth="1"/>
    <col min="9" max="9" width="12.85546875" style="1" customWidth="1"/>
    <col min="10" max="10" width="11.28515625" style="1" customWidth="1"/>
    <col min="11" max="11" width="10.85546875" style="1" customWidth="1"/>
    <col min="12" max="12" width="11.140625" style="1" customWidth="1"/>
    <col min="13" max="13" width="11.42578125" style="1" customWidth="1"/>
    <col min="14" max="14" width="11" style="1" customWidth="1"/>
    <col min="15" max="16" width="10.7109375" style="1" customWidth="1"/>
    <col min="17" max="17" width="11.140625" style="1" customWidth="1"/>
    <col min="18" max="18" width="10.7109375" style="1" customWidth="1"/>
    <col min="19" max="19" width="11.140625" style="1" customWidth="1"/>
    <col min="20" max="20" width="12.140625" style="1" customWidth="1"/>
    <col min="21" max="22" width="11.42578125" style="1" customWidth="1"/>
    <col min="23" max="23" width="13.42578125" style="1" customWidth="1"/>
    <col min="24" max="16384" width="9.140625" style="1"/>
  </cols>
  <sheetData>
    <row r="1" spans="1:23" ht="30" customHeight="1" x14ac:dyDescent="0.3">
      <c r="B1" s="99" t="s">
        <v>151</v>
      </c>
      <c r="C1" s="99"/>
      <c r="D1" s="99"/>
      <c r="E1" s="99"/>
      <c r="F1" s="99"/>
      <c r="G1" s="99"/>
      <c r="H1" s="99"/>
      <c r="I1" s="99"/>
      <c r="J1" s="99"/>
      <c r="K1" s="99"/>
      <c r="L1" s="99"/>
      <c r="M1" s="99"/>
      <c r="N1" s="99"/>
      <c r="O1" s="99"/>
      <c r="P1" s="99"/>
      <c r="Q1" s="99"/>
      <c r="R1" s="99"/>
      <c r="S1" s="99"/>
      <c r="T1" s="99"/>
      <c r="U1" s="99"/>
      <c r="V1" s="99"/>
      <c r="W1" s="99"/>
    </row>
    <row r="2" spans="1:23" ht="18" customHeight="1" x14ac:dyDescent="0.3">
      <c r="B2" s="8"/>
      <c r="C2" s="9"/>
      <c r="D2" s="9"/>
      <c r="E2" s="9"/>
      <c r="F2" s="9"/>
      <c r="G2" s="9"/>
      <c r="H2" s="9"/>
      <c r="I2" s="9"/>
      <c r="J2" s="9"/>
      <c r="K2" s="9"/>
    </row>
    <row r="3" spans="1:23" ht="16.5" thickBot="1" x14ac:dyDescent="0.3">
      <c r="B3" s="10"/>
      <c r="C3" s="10"/>
      <c r="D3" s="10"/>
      <c r="E3" s="10"/>
      <c r="F3" s="10"/>
      <c r="G3" s="10"/>
      <c r="H3" s="10"/>
      <c r="I3" s="10"/>
      <c r="J3" s="10"/>
      <c r="K3" s="10"/>
      <c r="M3" s="42"/>
      <c r="N3" s="42"/>
      <c r="Q3" s="42"/>
      <c r="R3" s="42"/>
      <c r="S3" s="42"/>
      <c r="U3" s="42"/>
      <c r="V3" s="42"/>
      <c r="W3" s="42" t="s">
        <v>152</v>
      </c>
    </row>
    <row r="4" spans="1:23" s="2" customFormat="1" ht="16.5" thickBot="1" x14ac:dyDescent="0.3">
      <c r="A4" s="6"/>
      <c r="B4" s="84"/>
      <c r="C4" s="85" t="s">
        <v>0</v>
      </c>
      <c r="D4" s="85">
        <v>2005</v>
      </c>
      <c r="E4" s="85">
        <v>2006</v>
      </c>
      <c r="F4" s="85">
        <v>2007</v>
      </c>
      <c r="G4" s="85">
        <v>2008</v>
      </c>
      <c r="H4" s="85">
        <v>2009</v>
      </c>
      <c r="I4" s="85">
        <v>2010</v>
      </c>
      <c r="J4" s="85">
        <v>2011</v>
      </c>
      <c r="K4" s="85">
        <v>2012</v>
      </c>
      <c r="L4" s="85">
        <v>2013</v>
      </c>
      <c r="M4" s="86">
        <v>2014</v>
      </c>
      <c r="N4" s="86">
        <v>2015</v>
      </c>
      <c r="O4" s="86">
        <v>2016</v>
      </c>
      <c r="P4" s="86">
        <v>2017</v>
      </c>
      <c r="Q4" s="86">
        <v>2018</v>
      </c>
      <c r="R4" s="86">
        <v>2019</v>
      </c>
      <c r="S4" s="86">
        <v>2020</v>
      </c>
      <c r="T4" s="86">
        <v>2021</v>
      </c>
      <c r="U4" s="86">
        <v>2022</v>
      </c>
      <c r="V4" s="86">
        <v>2023</v>
      </c>
      <c r="W4" s="86">
        <v>2024</v>
      </c>
    </row>
    <row r="5" spans="1:23" s="2" customFormat="1" ht="16.5" thickBot="1" x14ac:dyDescent="0.3">
      <c r="A5" s="83"/>
      <c r="B5" s="103" t="s">
        <v>2</v>
      </c>
      <c r="C5" s="104"/>
      <c r="D5" s="104"/>
      <c r="E5" s="104"/>
      <c r="F5" s="104"/>
      <c r="G5" s="104"/>
      <c r="H5" s="104"/>
      <c r="I5" s="104"/>
      <c r="J5" s="104"/>
      <c r="K5" s="104"/>
      <c r="L5" s="104"/>
      <c r="M5" s="104"/>
      <c r="N5" s="104"/>
      <c r="O5" s="104"/>
      <c r="P5" s="104"/>
      <c r="Q5" s="104"/>
      <c r="R5" s="104"/>
      <c r="S5" s="104"/>
      <c r="T5" s="104"/>
      <c r="U5" s="104"/>
      <c r="V5" s="104"/>
      <c r="W5" s="105"/>
    </row>
    <row r="6" spans="1:23" s="2" customFormat="1" ht="32.25" thickBot="1" x14ac:dyDescent="0.3">
      <c r="A6" s="6">
        <v>1</v>
      </c>
      <c r="B6" s="5" t="s">
        <v>3</v>
      </c>
      <c r="C6" s="4" t="s">
        <v>4</v>
      </c>
      <c r="D6" s="15" t="s">
        <v>16</v>
      </c>
      <c r="E6" s="15" t="s">
        <v>16</v>
      </c>
      <c r="F6" s="15" t="s">
        <v>16</v>
      </c>
      <c r="G6" s="15" t="s">
        <v>16</v>
      </c>
      <c r="H6" s="15" t="s">
        <v>16</v>
      </c>
      <c r="I6" s="17">
        <v>440.4</v>
      </c>
      <c r="J6" s="17">
        <v>400.7</v>
      </c>
      <c r="K6" s="17">
        <v>236.7</v>
      </c>
      <c r="L6" s="41">
        <v>212</v>
      </c>
      <c r="M6" s="41">
        <v>248.4</v>
      </c>
      <c r="N6" s="41">
        <v>414</v>
      </c>
      <c r="O6" s="41">
        <v>563.9</v>
      </c>
      <c r="P6" s="41">
        <v>620.95000000000005</v>
      </c>
      <c r="Q6" s="41">
        <v>698.9</v>
      </c>
      <c r="R6" s="41">
        <v>727.41</v>
      </c>
      <c r="S6" s="41">
        <v>997.05</v>
      </c>
      <c r="T6" s="41">
        <v>702.35</v>
      </c>
      <c r="U6" s="41">
        <v>702.81</v>
      </c>
      <c r="V6" s="41">
        <v>681.15</v>
      </c>
      <c r="W6" s="41">
        <v>715.61</v>
      </c>
    </row>
    <row r="7" spans="1:23" s="2" customFormat="1" ht="16.5" thickBot="1" x14ac:dyDescent="0.3">
      <c r="A7" s="6">
        <v>2</v>
      </c>
      <c r="B7" s="5" t="s">
        <v>5</v>
      </c>
      <c r="C7" s="4" t="s">
        <v>1</v>
      </c>
      <c r="D7" s="15" t="s">
        <v>16</v>
      </c>
      <c r="E7" s="15" t="s">
        <v>16</v>
      </c>
      <c r="F7" s="15" t="s">
        <v>16</v>
      </c>
      <c r="G7" s="15" t="s">
        <v>16</v>
      </c>
      <c r="H7" s="15" t="s">
        <v>16</v>
      </c>
      <c r="I7" s="17">
        <v>1431.3</v>
      </c>
      <c r="J7" s="17">
        <v>4740.6000000000004</v>
      </c>
      <c r="K7" s="17">
        <v>4021.9</v>
      </c>
      <c r="L7" s="17">
        <v>4856.3999999999996</v>
      </c>
      <c r="M7" s="17">
        <v>5573</v>
      </c>
      <c r="N7" s="17">
        <v>4161</v>
      </c>
      <c r="O7" s="17">
        <v>1253.4000000000001</v>
      </c>
      <c r="P7" s="17">
        <v>1011.93</v>
      </c>
      <c r="Q7" s="17">
        <v>1207.1099999999999</v>
      </c>
      <c r="R7" s="17">
        <v>1248.77</v>
      </c>
      <c r="S7" s="17">
        <v>455.87</v>
      </c>
      <c r="T7" s="41">
        <v>1670.84</v>
      </c>
      <c r="U7" s="41">
        <v>1675.63</v>
      </c>
      <c r="V7" s="41">
        <v>630.27</v>
      </c>
      <c r="W7" s="41">
        <v>528.05000000000007</v>
      </c>
    </row>
    <row r="8" spans="1:23" s="2" customFormat="1" ht="16.5" thickBot="1" x14ac:dyDescent="0.3">
      <c r="A8" s="6">
        <v>3</v>
      </c>
      <c r="B8" s="5" t="s">
        <v>6</v>
      </c>
      <c r="C8" s="4" t="s">
        <v>1</v>
      </c>
      <c r="D8" s="15" t="s">
        <v>16</v>
      </c>
      <c r="E8" s="15" t="s">
        <v>16</v>
      </c>
      <c r="F8" s="15" t="s">
        <v>16</v>
      </c>
      <c r="G8" s="15" t="s">
        <v>16</v>
      </c>
      <c r="H8" s="15" t="s">
        <v>16</v>
      </c>
      <c r="I8" s="17">
        <v>39228.9</v>
      </c>
      <c r="J8" s="17">
        <v>35509.9</v>
      </c>
      <c r="K8" s="17">
        <v>30775</v>
      </c>
      <c r="L8" s="17">
        <v>26977.200000000001</v>
      </c>
      <c r="M8" s="17">
        <v>38836.199999999997</v>
      </c>
      <c r="N8" s="17">
        <v>38605</v>
      </c>
      <c r="O8" s="17">
        <v>42900.1</v>
      </c>
      <c r="P8" s="17">
        <v>47855.25</v>
      </c>
      <c r="Q8" s="17">
        <v>52024.99</v>
      </c>
      <c r="R8" s="17">
        <v>50887.63</v>
      </c>
      <c r="S8" s="17">
        <v>50016.570000000014</v>
      </c>
      <c r="T8" s="41">
        <v>50506.83</v>
      </c>
      <c r="U8" s="41">
        <v>27890.6</v>
      </c>
      <c r="V8" s="41">
        <v>40046.239999999998</v>
      </c>
      <c r="W8" s="41">
        <v>43978.909999999989</v>
      </c>
    </row>
    <row r="9" spans="1:23" s="2" customFormat="1" ht="32.25" thickBot="1" x14ac:dyDescent="0.3">
      <c r="A9" s="6">
        <v>4</v>
      </c>
      <c r="B9" s="11" t="s">
        <v>7</v>
      </c>
      <c r="C9" s="4" t="s">
        <v>1</v>
      </c>
      <c r="D9" s="15" t="s">
        <v>16</v>
      </c>
      <c r="E9" s="15" t="s">
        <v>16</v>
      </c>
      <c r="F9" s="15" t="s">
        <v>16</v>
      </c>
      <c r="G9" s="15" t="s">
        <v>16</v>
      </c>
      <c r="H9" s="15" t="s">
        <v>16</v>
      </c>
      <c r="I9" s="17">
        <v>170.4</v>
      </c>
      <c r="J9" s="17">
        <v>450.8</v>
      </c>
      <c r="K9" s="17">
        <v>156.9</v>
      </c>
      <c r="L9" s="17">
        <v>488.9</v>
      </c>
      <c r="M9" s="17">
        <v>509</v>
      </c>
      <c r="N9" s="17">
        <v>1002</v>
      </c>
      <c r="O9" s="17">
        <v>276.5</v>
      </c>
      <c r="P9" s="17">
        <v>447.49</v>
      </c>
      <c r="Q9" s="17">
        <v>705.89</v>
      </c>
      <c r="R9" s="17">
        <v>661.37</v>
      </c>
      <c r="S9" s="17">
        <v>499.31</v>
      </c>
      <c r="T9" s="41">
        <v>511.25</v>
      </c>
      <c r="U9" s="41">
        <v>560.98</v>
      </c>
      <c r="V9" s="41">
        <v>618.82000000000005</v>
      </c>
      <c r="W9" s="41">
        <v>668.34</v>
      </c>
    </row>
    <row r="10" spans="1:23" s="2" customFormat="1" ht="16.5" thickBot="1" x14ac:dyDescent="0.3">
      <c r="A10" s="6">
        <v>5</v>
      </c>
      <c r="B10" s="5" t="s">
        <v>8</v>
      </c>
      <c r="C10" s="4" t="s">
        <v>1</v>
      </c>
      <c r="D10" s="15" t="s">
        <v>16</v>
      </c>
      <c r="E10" s="15" t="s">
        <v>16</v>
      </c>
      <c r="F10" s="15" t="s">
        <v>16</v>
      </c>
      <c r="G10" s="15" t="s">
        <v>16</v>
      </c>
      <c r="H10" s="15" t="s">
        <v>16</v>
      </c>
      <c r="I10" s="17">
        <v>1136.8</v>
      </c>
      <c r="J10" s="17">
        <v>752.8</v>
      </c>
      <c r="K10" s="17">
        <v>433.7</v>
      </c>
      <c r="L10" s="17">
        <v>467.9</v>
      </c>
      <c r="M10" s="17">
        <v>321.3</v>
      </c>
      <c r="N10" s="17">
        <v>493</v>
      </c>
      <c r="O10" s="17">
        <v>1172.3</v>
      </c>
      <c r="P10" s="17">
        <v>1446.76</v>
      </c>
      <c r="Q10" s="17">
        <v>1682.41</v>
      </c>
      <c r="R10" s="17">
        <v>1976.61</v>
      </c>
      <c r="S10" s="17">
        <v>1856.98</v>
      </c>
      <c r="T10" s="41">
        <v>1756.94</v>
      </c>
      <c r="U10" s="41">
        <v>1713.15</v>
      </c>
      <c r="V10" s="41">
        <v>2088.89</v>
      </c>
      <c r="W10" s="41">
        <v>2338.19</v>
      </c>
    </row>
    <row r="11" spans="1:23" s="2" customFormat="1" ht="16.5" thickBot="1" x14ac:dyDescent="0.3">
      <c r="A11" s="6">
        <v>6</v>
      </c>
      <c r="B11" s="11" t="s">
        <v>12</v>
      </c>
      <c r="C11" s="4" t="s">
        <v>1</v>
      </c>
      <c r="D11" s="15" t="s">
        <v>16</v>
      </c>
      <c r="E11" s="15" t="s">
        <v>16</v>
      </c>
      <c r="F11" s="15" t="s">
        <v>16</v>
      </c>
      <c r="G11" s="15" t="s">
        <v>16</v>
      </c>
      <c r="H11" s="15" t="s">
        <v>16</v>
      </c>
      <c r="I11" s="17">
        <v>1367.6</v>
      </c>
      <c r="J11" s="17">
        <v>2452.6999999999998</v>
      </c>
      <c r="K11" s="17">
        <v>5222.8999999999996</v>
      </c>
      <c r="L11" s="17">
        <v>7302.6</v>
      </c>
      <c r="M11" s="17">
        <v>7041.4</v>
      </c>
      <c r="N11" s="17">
        <v>5190.3</v>
      </c>
      <c r="O11" s="17">
        <v>3282</v>
      </c>
      <c r="P11" s="17">
        <v>4123.6000000000004</v>
      </c>
      <c r="Q11" s="17">
        <v>4404.0999999999985</v>
      </c>
      <c r="R11" s="17">
        <v>5335.0499999999993</v>
      </c>
      <c r="S11" s="17">
        <v>7357.66</v>
      </c>
      <c r="T11" s="41">
        <v>7101.8</v>
      </c>
      <c r="U11" s="41">
        <v>6617.2799999999988</v>
      </c>
      <c r="V11" s="41">
        <v>6338.58</v>
      </c>
      <c r="W11" s="41">
        <v>7119.0300000000043</v>
      </c>
    </row>
    <row r="12" spans="1:23" s="2" customFormat="1" ht="41.25" customHeight="1" thickBot="1" x14ac:dyDescent="0.3">
      <c r="A12" s="6">
        <v>7</v>
      </c>
      <c r="B12" s="5" t="s">
        <v>87</v>
      </c>
      <c r="C12" s="4" t="s">
        <v>1</v>
      </c>
      <c r="D12" s="38">
        <v>34782</v>
      </c>
      <c r="E12" s="38">
        <v>33455</v>
      </c>
      <c r="F12" s="38">
        <v>37955</v>
      </c>
      <c r="G12" s="38">
        <v>39768</v>
      </c>
      <c r="H12" s="38">
        <v>27277</v>
      </c>
      <c r="I12" s="37">
        <f t="shared" ref="I12:R12" si="0">SUM(I6:I11)</f>
        <v>43775.4</v>
      </c>
      <c r="J12" s="37">
        <f t="shared" si="0"/>
        <v>44307.500000000007</v>
      </c>
      <c r="K12" s="37">
        <f t="shared" si="0"/>
        <v>40847.1</v>
      </c>
      <c r="L12" s="37">
        <f t="shared" si="0"/>
        <v>40305</v>
      </c>
      <c r="M12" s="37">
        <f t="shared" si="0"/>
        <v>52529.3</v>
      </c>
      <c r="N12" s="37">
        <f t="shared" si="0"/>
        <v>49865.3</v>
      </c>
      <c r="O12" s="37">
        <f t="shared" si="0"/>
        <v>49448.200000000004</v>
      </c>
      <c r="P12" s="37">
        <f t="shared" si="0"/>
        <v>55505.979999999996</v>
      </c>
      <c r="Q12" s="37">
        <f t="shared" si="0"/>
        <v>60723.4</v>
      </c>
      <c r="R12" s="37">
        <f t="shared" si="0"/>
        <v>60836.84</v>
      </c>
      <c r="S12" s="37">
        <f t="shared" ref="S12:U12" si="1">SUM(S6:S11)</f>
        <v>61183.440000000017</v>
      </c>
      <c r="T12" s="37">
        <f t="shared" si="1"/>
        <v>62250.010000000009</v>
      </c>
      <c r="U12" s="37">
        <f t="shared" si="1"/>
        <v>39160.449999999997</v>
      </c>
      <c r="V12" s="37">
        <f t="shared" ref="V12:W12" si="2">SUM(V6:V11)</f>
        <v>50403.95</v>
      </c>
      <c r="W12" s="37">
        <f t="shared" si="2"/>
        <v>55348.13</v>
      </c>
    </row>
    <row r="13" spans="1:23" s="2" customFormat="1" ht="28.5" customHeight="1" thickBot="1" x14ac:dyDescent="0.3">
      <c r="A13" s="6">
        <v>8</v>
      </c>
      <c r="B13" s="55" t="s">
        <v>13</v>
      </c>
      <c r="C13" s="56" t="s">
        <v>1</v>
      </c>
      <c r="D13" s="57" t="s">
        <v>16</v>
      </c>
      <c r="E13" s="57" t="s">
        <v>16</v>
      </c>
      <c r="F13" s="57" t="s">
        <v>16</v>
      </c>
      <c r="G13" s="57" t="s">
        <v>16</v>
      </c>
      <c r="H13" s="57" t="s">
        <v>16</v>
      </c>
      <c r="I13" s="87">
        <v>3689.9</v>
      </c>
      <c r="J13" s="87">
        <v>3832.2</v>
      </c>
      <c r="K13" s="87">
        <v>3728</v>
      </c>
      <c r="L13" s="87">
        <v>3681.7</v>
      </c>
      <c r="M13" s="87">
        <v>3722.8</v>
      </c>
      <c r="N13" s="87">
        <v>3734.6</v>
      </c>
      <c r="O13" s="87">
        <v>3794</v>
      </c>
      <c r="P13" s="87">
        <v>3801.4</v>
      </c>
      <c r="Q13" s="87">
        <v>3795.3</v>
      </c>
      <c r="R13" s="87">
        <v>3784.8</v>
      </c>
      <c r="S13" s="87">
        <v>4070.4</v>
      </c>
      <c r="T13" s="87">
        <v>3970.2</v>
      </c>
      <c r="U13" s="87">
        <v>3994.3</v>
      </c>
      <c r="V13" s="87">
        <v>3982.6</v>
      </c>
      <c r="W13" s="87">
        <v>4263</v>
      </c>
    </row>
    <row r="14" spans="1:23" s="2" customFormat="1" ht="16.5" thickBot="1" x14ac:dyDescent="0.3">
      <c r="A14" s="6"/>
      <c r="B14" s="100"/>
      <c r="C14" s="101"/>
      <c r="D14" s="101"/>
      <c r="E14" s="101"/>
      <c r="F14" s="101"/>
      <c r="G14" s="101"/>
      <c r="H14" s="101"/>
      <c r="I14" s="101"/>
      <c r="J14" s="101"/>
      <c r="K14" s="101"/>
      <c r="L14" s="101"/>
      <c r="M14" s="101"/>
      <c r="N14" s="101"/>
      <c r="O14" s="101"/>
      <c r="P14" s="101"/>
      <c r="Q14" s="101"/>
      <c r="R14" s="101"/>
      <c r="S14" s="101"/>
      <c r="T14" s="101"/>
      <c r="U14" s="101"/>
      <c r="V14" s="101"/>
      <c r="W14" s="102"/>
    </row>
    <row r="15" spans="1:23" s="2" customFormat="1" ht="18" customHeight="1" thickBot="1" x14ac:dyDescent="0.3">
      <c r="A15" s="12">
        <v>9</v>
      </c>
      <c r="B15" s="5" t="s">
        <v>143</v>
      </c>
      <c r="C15" s="4" t="s">
        <v>10</v>
      </c>
      <c r="D15" s="16">
        <v>9.6639149999999994</v>
      </c>
      <c r="E15" s="16">
        <v>9.6049240000000005</v>
      </c>
      <c r="F15" s="16">
        <v>9.5609529999999996</v>
      </c>
      <c r="G15" s="16">
        <v>9.5279849999999993</v>
      </c>
      <c r="H15" s="16">
        <v>9.5045830000000002</v>
      </c>
      <c r="I15" s="16">
        <v>9.4838360000000002</v>
      </c>
      <c r="J15" s="16">
        <v>9.4616430000000005</v>
      </c>
      <c r="K15" s="16">
        <v>9.4468359999999993</v>
      </c>
      <c r="L15" s="47">
        <v>9.4432109999999998</v>
      </c>
      <c r="M15" s="47">
        <v>9.4485150000000004</v>
      </c>
      <c r="N15" s="47">
        <v>9.4610760000000003</v>
      </c>
      <c r="O15" s="47">
        <v>9.469379</v>
      </c>
      <c r="P15" s="47">
        <v>9.4589890000000008</v>
      </c>
      <c r="Q15" s="47">
        <v>9.4387849999999993</v>
      </c>
      <c r="R15" s="47">
        <v>9.4197579999999999</v>
      </c>
      <c r="S15" s="47">
        <v>9.3799519999999994</v>
      </c>
      <c r="T15" s="47">
        <v>9.3025850000000005</v>
      </c>
      <c r="U15" s="47">
        <v>9.2280709999999999</v>
      </c>
      <c r="V15" s="47">
        <v>9.1782979999999998</v>
      </c>
      <c r="W15" s="47">
        <v>9.1326289999999997</v>
      </c>
    </row>
    <row r="16" spans="1:23" s="2" customFormat="1" ht="16.5" thickBot="1" x14ac:dyDescent="0.3">
      <c r="A16" s="12">
        <v>10</v>
      </c>
      <c r="B16" s="5" t="s">
        <v>144</v>
      </c>
      <c r="C16" s="7" t="s">
        <v>11</v>
      </c>
      <c r="D16" s="37">
        <f>D12/D15</f>
        <v>3599.1624512425865</v>
      </c>
      <c r="E16" s="37">
        <f t="shared" ref="E16:O16" si="3">E12/E15</f>
        <v>3483.1092885274261</v>
      </c>
      <c r="F16" s="37">
        <f t="shared" si="3"/>
        <v>3969.7925510145278</v>
      </c>
      <c r="G16" s="37">
        <f t="shared" si="3"/>
        <v>4173.8100973080882</v>
      </c>
      <c r="H16" s="37">
        <f t="shared" si="3"/>
        <v>2869.8786680067919</v>
      </c>
      <c r="I16" s="37">
        <f t="shared" si="3"/>
        <v>4615.7904881526847</v>
      </c>
      <c r="J16" s="37">
        <f t="shared" si="3"/>
        <v>4682.8547642306949</v>
      </c>
      <c r="K16" s="37">
        <f t="shared" si="3"/>
        <v>4323.8921475931202</v>
      </c>
      <c r="L16" s="37">
        <f t="shared" si="3"/>
        <v>4268.1456551166757</v>
      </c>
      <c r="M16" s="37">
        <f t="shared" si="3"/>
        <v>5559.5297250414487</v>
      </c>
      <c r="N16" s="37">
        <f t="shared" si="3"/>
        <v>5270.5738755295915</v>
      </c>
      <c r="O16" s="37">
        <f t="shared" si="3"/>
        <v>5221.9052590460269</v>
      </c>
      <c r="P16" s="37">
        <f t="shared" ref="P16:U16" si="4">P12/P15</f>
        <v>5868.0668726858639</v>
      </c>
      <c r="Q16" s="37">
        <f t="shared" si="4"/>
        <v>6433.3915858873788</v>
      </c>
      <c r="R16" s="37">
        <f t="shared" si="4"/>
        <v>6458.4291868219971</v>
      </c>
      <c r="S16" s="37">
        <f t="shared" si="4"/>
        <v>6522.7881763147634</v>
      </c>
      <c r="T16" s="37">
        <f t="shared" si="4"/>
        <v>6691.6894605101706</v>
      </c>
      <c r="U16" s="37">
        <f t="shared" si="4"/>
        <v>4243.6225295622453</v>
      </c>
      <c r="V16" s="37">
        <f t="shared" ref="V16:W16" si="5">V12/V15</f>
        <v>5491.6445293016195</v>
      </c>
      <c r="W16" s="37">
        <f t="shared" si="5"/>
        <v>6060.4815984531942</v>
      </c>
    </row>
    <row r="17" spans="1:26" s="2" customFormat="1" ht="32.25" thickBot="1" x14ac:dyDescent="0.3">
      <c r="A17" s="12">
        <v>11</v>
      </c>
      <c r="B17" s="5" t="s">
        <v>145</v>
      </c>
      <c r="C17" s="7" t="s">
        <v>11</v>
      </c>
      <c r="D17" s="18" t="s">
        <v>16</v>
      </c>
      <c r="E17" s="18" t="s">
        <v>16</v>
      </c>
      <c r="F17" s="18" t="s">
        <v>16</v>
      </c>
      <c r="G17" s="18" t="s">
        <v>16</v>
      </c>
      <c r="H17" s="18" t="s">
        <v>16</v>
      </c>
      <c r="I17" s="18">
        <f t="shared" ref="I17:O17" si="6">I13/I15</f>
        <v>389.07252297488066</v>
      </c>
      <c r="J17" s="18">
        <f t="shared" si="6"/>
        <v>405.02479326265001</v>
      </c>
      <c r="K17" s="18">
        <f t="shared" si="6"/>
        <v>394.62948229438939</v>
      </c>
      <c r="L17" s="18">
        <f t="shared" si="6"/>
        <v>389.87797688731087</v>
      </c>
      <c r="M17" s="18">
        <f t="shared" si="6"/>
        <v>394.00900564797746</v>
      </c>
      <c r="N17" s="18">
        <f t="shared" si="6"/>
        <v>394.73311492265782</v>
      </c>
      <c r="O17" s="18">
        <f t="shared" si="6"/>
        <v>400.65985319628669</v>
      </c>
      <c r="P17" s="18">
        <f t="shared" ref="P17:U17" si="7">P13/P15</f>
        <v>401.88227304207669</v>
      </c>
      <c r="Q17" s="18">
        <f t="shared" si="7"/>
        <v>402.09624437891108</v>
      </c>
      <c r="R17" s="18">
        <f t="shared" si="7"/>
        <v>401.79376158071153</v>
      </c>
      <c r="S17" s="18">
        <f t="shared" si="7"/>
        <v>433.9467835229861</v>
      </c>
      <c r="T17" s="18">
        <f t="shared" si="7"/>
        <v>426.784598044522</v>
      </c>
      <c r="U17" s="18">
        <f t="shared" si="7"/>
        <v>432.84235676123433</v>
      </c>
      <c r="V17" s="18">
        <f t="shared" ref="V17:W17" si="8">V13/V15</f>
        <v>433.91487179867119</v>
      </c>
      <c r="W17" s="18">
        <f t="shared" si="8"/>
        <v>466.78782199517798</v>
      </c>
    </row>
    <row r="18" spans="1:26" s="2" customFormat="1" ht="20.25" customHeight="1" thickBot="1" x14ac:dyDescent="0.3">
      <c r="A18" s="13">
        <v>12</v>
      </c>
      <c r="B18" s="11" t="s">
        <v>14</v>
      </c>
      <c r="C18" s="4" t="s">
        <v>15</v>
      </c>
      <c r="D18" s="17">
        <v>65067.1</v>
      </c>
      <c r="E18" s="17">
        <v>79267</v>
      </c>
      <c r="F18" s="17">
        <v>97165.3</v>
      </c>
      <c r="G18" s="17">
        <v>129790.8</v>
      </c>
      <c r="H18" s="17">
        <v>142091.29999999999</v>
      </c>
      <c r="I18" s="17">
        <v>170465.804</v>
      </c>
      <c r="J18" s="17">
        <v>307245.00799999997</v>
      </c>
      <c r="K18" s="17">
        <v>547616.74300000002</v>
      </c>
      <c r="L18" s="17">
        <v>670688.47100000002</v>
      </c>
      <c r="M18" s="17">
        <v>805792.70700000005</v>
      </c>
      <c r="N18" s="17">
        <v>899098.12399999995</v>
      </c>
      <c r="O18" s="17">
        <v>94.948999999999998</v>
      </c>
      <c r="P18" s="17">
        <v>105.74820699999999</v>
      </c>
      <c r="Q18" s="82">
        <v>122.319739</v>
      </c>
      <c r="R18" s="82">
        <v>134.73211900000001</v>
      </c>
      <c r="S18" s="82">
        <v>149.720788</v>
      </c>
      <c r="T18" s="82">
        <v>176.87904700000001</v>
      </c>
      <c r="U18" s="82">
        <v>193.74095399999999</v>
      </c>
      <c r="V18" s="82">
        <v>217.968954</v>
      </c>
      <c r="W18" s="82">
        <v>246.586815</v>
      </c>
    </row>
    <row r="19" spans="1:26" s="2" customFormat="1" ht="32.25" thickBot="1" x14ac:dyDescent="0.3">
      <c r="A19" s="13">
        <v>13</v>
      </c>
      <c r="B19" s="5" t="s">
        <v>88</v>
      </c>
      <c r="C19" s="14" t="s">
        <v>146</v>
      </c>
      <c r="D19" s="18">
        <f>D12/D18*1000</f>
        <v>534.55586617507151</v>
      </c>
      <c r="E19" s="18">
        <f t="shared" ref="E19:N19" si="9">E12/E18*1000</f>
        <v>422.05457504383918</v>
      </c>
      <c r="F19" s="18">
        <f t="shared" si="9"/>
        <v>390.62298989454052</v>
      </c>
      <c r="G19" s="18">
        <f t="shared" si="9"/>
        <v>306.40076184136319</v>
      </c>
      <c r="H19" s="18">
        <f t="shared" si="9"/>
        <v>191.96812190471903</v>
      </c>
      <c r="I19" s="18">
        <f t="shared" si="9"/>
        <v>256.79871841040921</v>
      </c>
      <c r="J19" s="18">
        <f t="shared" si="9"/>
        <v>144.20901510627641</v>
      </c>
      <c r="K19" s="18">
        <f t="shared" si="9"/>
        <v>74.590670431711033</v>
      </c>
      <c r="L19" s="18">
        <f t="shared" si="9"/>
        <v>60.094964715742073</v>
      </c>
      <c r="M19" s="18">
        <f t="shared" si="9"/>
        <v>65.189594722901859</v>
      </c>
      <c r="N19" s="18">
        <f t="shared" si="9"/>
        <v>55.461465961194698</v>
      </c>
      <c r="O19" s="43">
        <f t="shared" ref="O19:U19" si="10">O12/O18/1000</f>
        <v>0.520786948783031</v>
      </c>
      <c r="P19" s="43">
        <f t="shared" si="10"/>
        <v>0.52488814302071329</v>
      </c>
      <c r="Q19" s="43">
        <f t="shared" si="10"/>
        <v>0.49643173290289644</v>
      </c>
      <c r="R19" s="43">
        <f t="shared" si="10"/>
        <v>0.45153925026592945</v>
      </c>
      <c r="S19" s="43">
        <f t="shared" si="10"/>
        <v>0.4086502670557679</v>
      </c>
      <c r="T19" s="43">
        <f t="shared" si="10"/>
        <v>0.35193546695217098</v>
      </c>
      <c r="U19" s="43">
        <f t="shared" si="10"/>
        <v>0.20212788876842219</v>
      </c>
      <c r="V19" s="43">
        <f t="shared" ref="V19:W19" si="11">V12/V18/1000</f>
        <v>0.23124371189118978</v>
      </c>
      <c r="W19" s="43">
        <f t="shared" si="11"/>
        <v>0.22445697268931428</v>
      </c>
    </row>
    <row r="20" spans="1:26" s="2" customFormat="1" ht="30.75" customHeight="1" thickBot="1" x14ac:dyDescent="0.3">
      <c r="A20" s="13">
        <v>14</v>
      </c>
      <c r="B20" s="5" t="s">
        <v>89</v>
      </c>
      <c r="C20" s="14" t="s">
        <v>146</v>
      </c>
      <c r="D20" s="18" t="s">
        <v>16</v>
      </c>
      <c r="E20" s="18" t="s">
        <v>16</v>
      </c>
      <c r="F20" s="18" t="s">
        <v>16</v>
      </c>
      <c r="G20" s="18" t="s">
        <v>16</v>
      </c>
      <c r="H20" s="18" t="s">
        <v>16</v>
      </c>
      <c r="I20" s="18">
        <f t="shared" ref="I20:N20" si="12">I13/I18*1000</f>
        <v>21.645983613229546</v>
      </c>
      <c r="J20" s="18">
        <f t="shared" si="12"/>
        <v>12.47278198251475</v>
      </c>
      <c r="K20" s="18">
        <f t="shared" si="12"/>
        <v>6.8076808235938104</v>
      </c>
      <c r="L20" s="18">
        <f t="shared" si="12"/>
        <v>5.4894338566914174</v>
      </c>
      <c r="M20" s="18">
        <f t="shared" si="12"/>
        <v>4.6200467783583452</v>
      </c>
      <c r="N20" s="18">
        <f t="shared" si="12"/>
        <v>4.1537179316815038</v>
      </c>
      <c r="O20" s="43">
        <f t="shared" ref="O20:U20" si="13">O13/O18/1000</f>
        <v>3.9958293399614535E-2</v>
      </c>
      <c r="P20" s="43">
        <f t="shared" si="13"/>
        <v>3.5947654412712644E-2</v>
      </c>
      <c r="Q20" s="43">
        <f t="shared" si="13"/>
        <v>3.102769864477883E-2</v>
      </c>
      <c r="R20" s="43">
        <f t="shared" si="13"/>
        <v>2.8091297220672377E-2</v>
      </c>
      <c r="S20" s="43">
        <f t="shared" si="13"/>
        <v>2.7186605509984359E-2</v>
      </c>
      <c r="T20" s="43">
        <f t="shared" si="13"/>
        <v>2.2445846850362099E-2</v>
      </c>
      <c r="U20" s="43">
        <f t="shared" si="13"/>
        <v>2.0616704509465768E-2</v>
      </c>
      <c r="V20" s="43">
        <f t="shared" ref="V20:W20" si="14">V13/V18/1000</f>
        <v>1.8271409422830003E-2</v>
      </c>
      <c r="W20" s="43">
        <f t="shared" si="14"/>
        <v>1.7288028964565685E-2</v>
      </c>
    </row>
    <row r="21" spans="1:26" s="2" customFormat="1" ht="50.25" customHeight="1" thickBot="1" x14ac:dyDescent="0.3">
      <c r="A21" s="13">
        <v>15</v>
      </c>
      <c r="B21" s="48" t="s">
        <v>153</v>
      </c>
      <c r="C21" s="49" t="s">
        <v>90</v>
      </c>
      <c r="D21" s="16">
        <v>160.22648497314199</v>
      </c>
      <c r="E21" s="16">
        <v>176.24912500762801</v>
      </c>
      <c r="F21" s="16">
        <v>191.406561392637</v>
      </c>
      <c r="G21" s="16">
        <v>210.93002973679401</v>
      </c>
      <c r="H21" s="16">
        <v>211.351879702312</v>
      </c>
      <c r="I21" s="16">
        <v>227.73168644959301</v>
      </c>
      <c r="J21" s="16">
        <v>240.370737483727</v>
      </c>
      <c r="K21" s="16">
        <v>244.47591530102</v>
      </c>
      <c r="L21" s="16">
        <v>246.91754339881001</v>
      </c>
      <c r="M21" s="16">
        <v>250.99445991006701</v>
      </c>
      <c r="N21" s="16">
        <v>241.38244997042801</v>
      </c>
      <c r="O21" s="16">
        <v>235.28405166717101</v>
      </c>
      <c r="P21" s="16">
        <v>241.24187560215901</v>
      </c>
      <c r="Q21" s="16">
        <v>248.83905894373899</v>
      </c>
      <c r="R21" s="16">
        <v>252.43840514054301</v>
      </c>
      <c r="S21" s="16">
        <v>250.74014356529199</v>
      </c>
      <c r="T21" s="16">
        <v>256.85534995629001</v>
      </c>
      <c r="U21" s="16">
        <v>244.89001082457699</v>
      </c>
      <c r="V21" s="16">
        <v>254.99549525244899</v>
      </c>
      <c r="W21" s="16">
        <v>265.22042835676399</v>
      </c>
    </row>
    <row r="22" spans="1:26" s="2" customFormat="1" ht="32.25" thickBot="1" x14ac:dyDescent="0.3">
      <c r="A22" s="13">
        <v>16</v>
      </c>
      <c r="B22" s="48" t="s">
        <v>92</v>
      </c>
      <c r="C22" s="49" t="s">
        <v>91</v>
      </c>
      <c r="D22" s="18">
        <f>D12/D21</f>
        <v>217.08021620664238</v>
      </c>
      <c r="E22" s="18">
        <f t="shared" ref="E22:O22" si="15">E12/E21</f>
        <v>189.816545180307</v>
      </c>
      <c r="F22" s="18">
        <f t="shared" si="15"/>
        <v>198.29518760405486</v>
      </c>
      <c r="G22" s="18">
        <f t="shared" si="15"/>
        <v>188.53645471734833</v>
      </c>
      <c r="H22" s="18">
        <f t="shared" si="15"/>
        <v>129.05965179216531</v>
      </c>
      <c r="I22" s="18">
        <f t="shared" si="15"/>
        <v>192.2235797858082</v>
      </c>
      <c r="J22" s="18">
        <f t="shared" si="15"/>
        <v>184.32984174290186</v>
      </c>
      <c r="K22" s="18">
        <f t="shared" si="15"/>
        <v>167.08026207696369</v>
      </c>
      <c r="L22" s="18">
        <f t="shared" si="15"/>
        <v>163.2326299913862</v>
      </c>
      <c r="M22" s="18">
        <f t="shared" si="15"/>
        <v>209.28469902810446</v>
      </c>
      <c r="N22" s="18">
        <f t="shared" si="15"/>
        <v>206.58212726778208</v>
      </c>
      <c r="O22" s="18">
        <f t="shared" si="15"/>
        <v>210.16384089623133</v>
      </c>
      <c r="P22" s="18">
        <f t="shared" ref="P22:U22" si="16">P12/P21</f>
        <v>230.08434941675293</v>
      </c>
      <c r="Q22" s="18">
        <f>Q12/Q21</f>
        <v>244.02680293743273</v>
      </c>
      <c r="R22" s="18">
        <f t="shared" si="16"/>
        <v>240.99676895886577</v>
      </c>
      <c r="S22" s="18">
        <f t="shared" si="16"/>
        <v>244.01134628874468</v>
      </c>
      <c r="T22" s="18">
        <f t="shared" si="16"/>
        <v>242.35434461689553</v>
      </c>
      <c r="U22" s="18">
        <f t="shared" si="16"/>
        <v>159.91036085196612</v>
      </c>
      <c r="V22" s="18">
        <f t="shared" ref="V22:W22" si="17">V12/V21</f>
        <v>197.66604092397554</v>
      </c>
      <c r="W22" s="18">
        <f t="shared" si="17"/>
        <v>208.68728077592834</v>
      </c>
    </row>
    <row r="23" spans="1:26" s="2" customFormat="1" ht="32.25" thickBot="1" x14ac:dyDescent="0.3">
      <c r="A23" s="13">
        <v>17</v>
      </c>
      <c r="B23" s="50" t="s">
        <v>89</v>
      </c>
      <c r="C23" s="49" t="s">
        <v>91</v>
      </c>
      <c r="D23" s="18" t="s">
        <v>16</v>
      </c>
      <c r="E23" s="18" t="s">
        <v>16</v>
      </c>
      <c r="F23" s="18" t="s">
        <v>16</v>
      </c>
      <c r="G23" s="18" t="s">
        <v>16</v>
      </c>
      <c r="H23" s="18" t="s">
        <v>16</v>
      </c>
      <c r="I23" s="18">
        <f t="shared" ref="I23:O23" si="18">I13/I21</f>
        <v>16.202839655414998</v>
      </c>
      <c r="J23" s="18">
        <f t="shared" si="18"/>
        <v>15.942872414989525</v>
      </c>
      <c r="K23" s="18">
        <f t="shared" si="18"/>
        <v>15.248945874319613</v>
      </c>
      <c r="L23" s="18">
        <f t="shared" si="18"/>
        <v>14.910645672727616</v>
      </c>
      <c r="M23" s="18">
        <f t="shared" si="18"/>
        <v>14.832199887335777</v>
      </c>
      <c r="N23" s="18">
        <f t="shared" si="18"/>
        <v>15.471713044827945</v>
      </c>
      <c r="O23" s="18">
        <f t="shared" si="18"/>
        <v>16.125189842305719</v>
      </c>
      <c r="P23" s="18">
        <f t="shared" ref="P23:U23" si="19">P13/P21</f>
        <v>15.757629103618108</v>
      </c>
      <c r="Q23" s="18">
        <f t="shared" si="19"/>
        <v>15.252026816489828</v>
      </c>
      <c r="R23" s="18">
        <f t="shared" si="19"/>
        <v>14.992964314969601</v>
      </c>
      <c r="S23" s="18">
        <f t="shared" si="19"/>
        <v>16.233539401081504</v>
      </c>
      <c r="T23" s="18">
        <f t="shared" si="19"/>
        <v>15.456948826160806</v>
      </c>
      <c r="U23" s="18">
        <f t="shared" si="19"/>
        <v>16.310587706500012</v>
      </c>
      <c r="V23" s="18">
        <f t="shared" ref="V23:W23" si="20">V13/V21</f>
        <v>15.61831512379139</v>
      </c>
      <c r="W23" s="18">
        <f t="shared" si="20"/>
        <v>16.073422497702861</v>
      </c>
    </row>
    <row r="24" spans="1:26" ht="16.5" thickBot="1" x14ac:dyDescent="0.3">
      <c r="B24" s="3"/>
      <c r="Y24" s="2"/>
      <c r="Z24" s="2"/>
    </row>
    <row r="25" spans="1:26" ht="15.75" x14ac:dyDescent="0.25">
      <c r="B25" s="19" t="s">
        <v>9</v>
      </c>
      <c r="C25" s="20"/>
      <c r="D25" s="20"/>
      <c r="E25" s="20"/>
      <c r="F25" s="20"/>
      <c r="G25" s="20"/>
      <c r="H25" s="20"/>
      <c r="I25" s="20"/>
      <c r="J25" s="20"/>
      <c r="K25" s="20"/>
      <c r="L25" s="20"/>
      <c r="M25" s="20"/>
      <c r="N25" s="20"/>
      <c r="O25" s="21"/>
      <c r="P25" s="76"/>
      <c r="Y25" s="2"/>
    </row>
    <row r="26" spans="1:26" ht="14.25" customHeight="1" x14ac:dyDescent="0.25">
      <c r="B26" s="94" t="s">
        <v>85</v>
      </c>
      <c r="C26" s="95"/>
      <c r="D26" s="95"/>
      <c r="E26" s="95"/>
      <c r="F26" s="95"/>
      <c r="G26" s="95"/>
      <c r="H26" s="95"/>
      <c r="I26" s="95"/>
      <c r="J26" s="95"/>
      <c r="K26" s="95"/>
      <c r="L26" s="95"/>
      <c r="M26" s="95"/>
      <c r="N26" s="95"/>
      <c r="O26" s="96"/>
      <c r="P26" s="76"/>
    </row>
    <row r="27" spans="1:26" x14ac:dyDescent="0.25">
      <c r="B27" s="94" t="s">
        <v>86</v>
      </c>
      <c r="C27" s="97"/>
      <c r="D27" s="97"/>
      <c r="E27" s="97"/>
      <c r="F27" s="97"/>
      <c r="G27" s="97"/>
      <c r="H27" s="97"/>
      <c r="I27" s="97"/>
      <c r="J27" s="97"/>
      <c r="K27" s="97"/>
      <c r="L27" s="97"/>
      <c r="M27" s="97"/>
      <c r="N27" s="97"/>
      <c r="O27" s="98"/>
      <c r="P27" s="76"/>
    </row>
    <row r="28" spans="1:26" ht="18" customHeight="1" x14ac:dyDescent="0.25">
      <c r="B28" s="78" t="s">
        <v>141</v>
      </c>
      <c r="C28" s="77"/>
      <c r="D28" s="77"/>
      <c r="E28" s="77"/>
      <c r="F28" s="77"/>
      <c r="G28" s="77"/>
      <c r="H28" s="77"/>
      <c r="I28" s="77"/>
      <c r="J28" s="77"/>
      <c r="K28" s="77"/>
      <c r="L28" s="77"/>
      <c r="M28" s="77"/>
      <c r="N28" s="77"/>
      <c r="O28" s="79"/>
      <c r="P28" s="76"/>
    </row>
    <row r="29" spans="1:26" ht="18" customHeight="1" thickBot="1" x14ac:dyDescent="0.3">
      <c r="B29" s="91" t="s">
        <v>142</v>
      </c>
      <c r="C29" s="92"/>
      <c r="D29" s="92"/>
      <c r="E29" s="92"/>
      <c r="F29" s="92"/>
      <c r="G29" s="92"/>
      <c r="H29" s="92"/>
      <c r="I29" s="92"/>
      <c r="J29" s="92"/>
      <c r="K29" s="92"/>
      <c r="L29" s="92"/>
      <c r="M29" s="92"/>
      <c r="N29" s="92"/>
      <c r="O29" s="93"/>
      <c r="P29" s="76"/>
    </row>
    <row r="31" spans="1:26" x14ac:dyDescent="0.25">
      <c r="B31" s="51" t="s">
        <v>93</v>
      </c>
    </row>
    <row r="32" spans="1:26" x14ac:dyDescent="0.25">
      <c r="B32" s="1" t="s">
        <v>139</v>
      </c>
    </row>
    <row r="33" spans="2:2" x14ac:dyDescent="0.25">
      <c r="B33" s="1" t="s">
        <v>147</v>
      </c>
    </row>
  </sheetData>
  <mergeCells count="6">
    <mergeCell ref="B29:O29"/>
    <mergeCell ref="B26:O26"/>
    <mergeCell ref="B27:O27"/>
    <mergeCell ref="B1:W1"/>
    <mergeCell ref="B14:W14"/>
    <mergeCell ref="B5:W5"/>
  </mergeCells>
  <phoneticPr fontId="6" type="noConversion"/>
  <pageMargins left="0.15748031496062992" right="0.15748031496062992" top="1.1811023622047245" bottom="0.78740157480314965" header="0.31496062992125984" footer="0.31496062992125984"/>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opLeftCell="A28" zoomScaleNormal="100" workbookViewId="0">
      <selection activeCell="I50" sqref="I50"/>
    </sheetView>
  </sheetViews>
  <sheetFormatPr defaultRowHeight="15.75" x14ac:dyDescent="0.25"/>
  <cols>
    <col min="1" max="1" width="9.140625" style="22"/>
    <col min="2" max="2" width="36.85546875" style="23" customWidth="1"/>
    <col min="3" max="3" width="18.85546875" style="23" customWidth="1"/>
    <col min="4" max="4" width="13" style="23" customWidth="1"/>
    <col min="5" max="7" width="11" style="23" customWidth="1"/>
    <col min="8" max="8" width="11.28515625" style="23" customWidth="1"/>
    <col min="9" max="9" width="13.7109375" style="23" customWidth="1"/>
    <col min="10" max="10" width="12.7109375" style="23" customWidth="1"/>
    <col min="11" max="12" width="11.140625" style="23" customWidth="1"/>
    <col min="13" max="13" width="13" style="23" customWidth="1"/>
    <col min="14" max="16384" width="9.140625" style="23"/>
  </cols>
  <sheetData>
    <row r="1" spans="1:13" ht="18.75" customHeight="1" x14ac:dyDescent="0.25">
      <c r="B1" s="106" t="s">
        <v>154</v>
      </c>
      <c r="C1" s="106"/>
      <c r="D1" s="106"/>
      <c r="E1" s="106"/>
      <c r="F1" s="106"/>
      <c r="G1" s="106"/>
      <c r="H1" s="106"/>
      <c r="I1" s="106"/>
      <c r="J1" s="106"/>
      <c r="K1" s="106"/>
      <c r="L1" s="106"/>
      <c r="M1" s="106"/>
    </row>
    <row r="2" spans="1:13" ht="15.75" customHeight="1" x14ac:dyDescent="0.25">
      <c r="B2" s="106"/>
      <c r="C2" s="106"/>
      <c r="D2" s="106"/>
      <c r="E2" s="106"/>
      <c r="F2" s="106"/>
      <c r="G2" s="106"/>
      <c r="H2" s="106"/>
      <c r="I2" s="106"/>
      <c r="J2" s="106"/>
      <c r="K2" s="106"/>
      <c r="L2" s="106"/>
      <c r="M2" s="106"/>
    </row>
    <row r="3" spans="1:13" ht="16.5" thickBot="1" x14ac:dyDescent="0.3">
      <c r="H3" s="42"/>
      <c r="I3" s="42"/>
      <c r="K3" s="42"/>
      <c r="L3" s="42"/>
      <c r="M3" s="42" t="s">
        <v>152</v>
      </c>
    </row>
    <row r="4" spans="1:13" ht="51" customHeight="1" thickBot="1" x14ac:dyDescent="0.3">
      <c r="A4" s="24"/>
      <c r="B4" s="25"/>
      <c r="C4" s="26" t="s">
        <v>81</v>
      </c>
      <c r="D4" s="27" t="s">
        <v>0</v>
      </c>
      <c r="E4" s="27">
        <v>2016</v>
      </c>
      <c r="F4" s="27">
        <v>2017</v>
      </c>
      <c r="G4" s="27">
        <v>2018</v>
      </c>
      <c r="H4" s="27">
        <v>2019</v>
      </c>
      <c r="I4" s="27">
        <v>2020</v>
      </c>
      <c r="J4" s="27">
        <v>2021</v>
      </c>
      <c r="K4" s="27">
        <v>2022</v>
      </c>
      <c r="L4" s="27">
        <v>2023</v>
      </c>
      <c r="M4" s="27">
        <v>2024</v>
      </c>
    </row>
    <row r="5" spans="1:13" ht="16.5" thickBot="1" x14ac:dyDescent="0.3">
      <c r="A5" s="24"/>
      <c r="B5" s="107"/>
      <c r="C5" s="108"/>
      <c r="D5" s="108"/>
      <c r="E5" s="108"/>
      <c r="F5" s="108"/>
      <c r="G5" s="108"/>
      <c r="H5" s="108"/>
      <c r="I5" s="108"/>
      <c r="J5" s="108"/>
      <c r="K5" s="108"/>
      <c r="L5" s="108"/>
      <c r="M5" s="109"/>
    </row>
    <row r="6" spans="1:13" ht="16.5" thickBot="1" x14ac:dyDescent="0.3">
      <c r="A6" s="24">
        <v>1</v>
      </c>
      <c r="B6" s="88" t="s">
        <v>49</v>
      </c>
      <c r="C6" s="88"/>
      <c r="D6" s="89" t="s">
        <v>50</v>
      </c>
      <c r="E6" s="90">
        <v>49448.2</v>
      </c>
      <c r="F6" s="90">
        <v>55505.98</v>
      </c>
      <c r="G6" s="90">
        <v>60723.4</v>
      </c>
      <c r="H6" s="90">
        <v>60836.84</v>
      </c>
      <c r="I6" s="90">
        <v>61183.44</v>
      </c>
      <c r="J6" s="90">
        <v>62249.99</v>
      </c>
      <c r="K6" s="90">
        <v>39160.449999999997</v>
      </c>
      <c r="L6" s="90">
        <v>50403.95</v>
      </c>
      <c r="M6" s="90">
        <v>55348.13</v>
      </c>
    </row>
    <row r="7" spans="1:13" ht="16.5" thickBot="1" x14ac:dyDescent="0.3">
      <c r="A7" s="24"/>
      <c r="B7" s="110" t="s">
        <v>54</v>
      </c>
      <c r="C7" s="111"/>
      <c r="D7" s="111"/>
      <c r="E7" s="111"/>
      <c r="F7" s="111"/>
      <c r="G7" s="111"/>
      <c r="H7" s="111"/>
      <c r="I7" s="111"/>
      <c r="J7" s="111"/>
      <c r="K7" s="111"/>
      <c r="L7" s="111"/>
      <c r="M7" s="112"/>
    </row>
    <row r="8" spans="1:13" ht="16.5" thickBot="1" x14ac:dyDescent="0.3">
      <c r="A8" s="24">
        <v>2</v>
      </c>
      <c r="B8" s="44" t="s">
        <v>51</v>
      </c>
      <c r="C8" s="45" t="s">
        <v>17</v>
      </c>
      <c r="D8" s="46" t="s">
        <v>50</v>
      </c>
      <c r="E8" s="80">
        <v>563.9</v>
      </c>
      <c r="F8" s="80">
        <v>620.95000000000005</v>
      </c>
      <c r="G8" s="80">
        <v>698.9</v>
      </c>
      <c r="H8" s="80">
        <v>727.41</v>
      </c>
      <c r="I8" s="80">
        <v>997.05</v>
      </c>
      <c r="J8" s="80">
        <v>702.35</v>
      </c>
      <c r="K8" s="80">
        <v>702.81</v>
      </c>
      <c r="L8" s="80">
        <v>681.15</v>
      </c>
      <c r="M8" s="80">
        <v>715.61</v>
      </c>
    </row>
    <row r="9" spans="1:13" ht="16.5" thickBot="1" x14ac:dyDescent="0.3">
      <c r="A9" s="24">
        <v>3</v>
      </c>
      <c r="B9" s="28" t="s">
        <v>52</v>
      </c>
      <c r="C9" s="29" t="s">
        <v>18</v>
      </c>
      <c r="D9" s="30" t="s">
        <v>50</v>
      </c>
      <c r="E9" s="39">
        <v>1253.4000000000001</v>
      </c>
      <c r="F9" s="39">
        <v>1011.93</v>
      </c>
      <c r="G9" s="39">
        <v>1207.1099999999999</v>
      </c>
      <c r="H9" s="39">
        <v>1248.77</v>
      </c>
      <c r="I9" s="39">
        <v>455.87</v>
      </c>
      <c r="J9" s="80">
        <v>1670.84</v>
      </c>
      <c r="K9" s="80">
        <v>1675.63</v>
      </c>
      <c r="L9" s="80">
        <v>630.27</v>
      </c>
      <c r="M9" s="80">
        <v>528.05000000000007</v>
      </c>
    </row>
    <row r="10" spans="1:13" ht="16.5" customHeight="1" thickBot="1" x14ac:dyDescent="0.3">
      <c r="A10" s="24">
        <v>4</v>
      </c>
      <c r="B10" s="28" t="s">
        <v>53</v>
      </c>
      <c r="C10" s="29" t="s">
        <v>19</v>
      </c>
      <c r="D10" s="30" t="s">
        <v>50</v>
      </c>
      <c r="E10" s="39">
        <v>42900.1</v>
      </c>
      <c r="F10" s="39">
        <v>47855.25</v>
      </c>
      <c r="G10" s="39">
        <v>52024.99</v>
      </c>
      <c r="H10" s="39">
        <v>50887.63</v>
      </c>
      <c r="I10" s="39">
        <v>50016.570000000014</v>
      </c>
      <c r="J10" s="80">
        <v>50506.83</v>
      </c>
      <c r="K10" s="80">
        <v>27890.6</v>
      </c>
      <c r="L10" s="80">
        <v>40046.239999999998</v>
      </c>
      <c r="M10" s="80">
        <v>43978.91</v>
      </c>
    </row>
    <row r="11" spans="1:13" ht="16.5" thickBot="1" x14ac:dyDescent="0.3">
      <c r="A11" s="24"/>
      <c r="B11" s="110" t="s">
        <v>54</v>
      </c>
      <c r="C11" s="111"/>
      <c r="D11" s="111"/>
      <c r="E11" s="111"/>
      <c r="F11" s="111"/>
      <c r="G11" s="111"/>
      <c r="H11" s="111"/>
      <c r="I11" s="111"/>
      <c r="J11" s="111"/>
      <c r="K11" s="111"/>
      <c r="L11" s="111"/>
      <c r="M11" s="112"/>
    </row>
    <row r="12" spans="1:13" ht="32.25" thickBot="1" x14ac:dyDescent="0.3">
      <c r="A12" s="24">
        <v>5</v>
      </c>
      <c r="B12" s="58" t="s">
        <v>55</v>
      </c>
      <c r="C12" s="59" t="s">
        <v>20</v>
      </c>
      <c r="D12" s="60" t="s">
        <v>50</v>
      </c>
      <c r="E12" s="61">
        <v>1858.5</v>
      </c>
      <c r="F12" s="61">
        <v>2055.21</v>
      </c>
      <c r="G12" s="61">
        <v>2548.56</v>
      </c>
      <c r="H12" s="61">
        <v>1907.21</v>
      </c>
      <c r="I12" s="61">
        <v>1877.47</v>
      </c>
      <c r="J12" s="61">
        <v>1290.72</v>
      </c>
      <c r="K12" s="61" t="s">
        <v>148</v>
      </c>
      <c r="L12" s="61" t="s">
        <v>148</v>
      </c>
      <c r="M12" s="61" t="s">
        <v>148</v>
      </c>
    </row>
    <row r="13" spans="1:13" ht="48" thickBot="1" x14ac:dyDescent="0.3">
      <c r="A13" s="24">
        <v>6</v>
      </c>
      <c r="B13" s="31" t="s">
        <v>56</v>
      </c>
      <c r="C13" s="32" t="s">
        <v>21</v>
      </c>
      <c r="D13" s="33" t="s">
        <v>50</v>
      </c>
      <c r="E13" s="40">
        <v>111.9</v>
      </c>
      <c r="F13" s="40">
        <v>126.64</v>
      </c>
      <c r="G13" s="40">
        <v>139.16</v>
      </c>
      <c r="H13" s="40">
        <v>116.13</v>
      </c>
      <c r="I13" s="40">
        <v>149.26</v>
      </c>
      <c r="J13" s="61">
        <v>82.78</v>
      </c>
      <c r="K13" s="61" t="s">
        <v>148</v>
      </c>
      <c r="L13" s="61" t="s">
        <v>148</v>
      </c>
      <c r="M13" s="61" t="s">
        <v>148</v>
      </c>
    </row>
    <row r="14" spans="1:13" ht="48" thickBot="1" x14ac:dyDescent="0.3">
      <c r="A14" s="24">
        <v>7</v>
      </c>
      <c r="B14" s="31" t="s">
        <v>57</v>
      </c>
      <c r="C14" s="32" t="s">
        <v>22</v>
      </c>
      <c r="D14" s="33" t="s">
        <v>50</v>
      </c>
      <c r="E14" s="40">
        <v>756.7</v>
      </c>
      <c r="F14" s="40">
        <v>1244.1199999999999</v>
      </c>
      <c r="G14" s="40">
        <v>1301.83</v>
      </c>
      <c r="H14" s="40">
        <v>1511.49</v>
      </c>
      <c r="I14" s="40">
        <v>1409.61</v>
      </c>
      <c r="J14" s="61">
        <v>1409.26</v>
      </c>
      <c r="K14" s="61" t="s">
        <v>148</v>
      </c>
      <c r="L14" s="61" t="s">
        <v>148</v>
      </c>
      <c r="M14" s="61" t="s">
        <v>148</v>
      </c>
    </row>
    <row r="15" spans="1:13" ht="32.25" thickBot="1" x14ac:dyDescent="0.3">
      <c r="A15" s="24">
        <v>8</v>
      </c>
      <c r="B15" s="31" t="s">
        <v>58</v>
      </c>
      <c r="C15" s="32" t="s">
        <v>23</v>
      </c>
      <c r="D15" s="33" t="s">
        <v>50</v>
      </c>
      <c r="E15" s="40">
        <v>46.1</v>
      </c>
      <c r="F15" s="40">
        <v>75.75</v>
      </c>
      <c r="G15" s="40">
        <v>82.88</v>
      </c>
      <c r="H15" s="40">
        <v>100.8</v>
      </c>
      <c r="I15" s="40">
        <v>100.09</v>
      </c>
      <c r="J15" s="61">
        <v>62.53</v>
      </c>
      <c r="K15" s="61" t="s">
        <v>148</v>
      </c>
      <c r="L15" s="61" t="s">
        <v>148</v>
      </c>
      <c r="M15" s="61" t="s">
        <v>148</v>
      </c>
    </row>
    <row r="16" spans="1:13" ht="32.25" thickBot="1" x14ac:dyDescent="0.3">
      <c r="A16" s="24">
        <v>9</v>
      </c>
      <c r="B16" s="31" t="s">
        <v>59</v>
      </c>
      <c r="C16" s="32" t="s">
        <v>24</v>
      </c>
      <c r="D16" s="33" t="s">
        <v>50</v>
      </c>
      <c r="E16" s="40">
        <v>34595.199999999997</v>
      </c>
      <c r="F16" s="40">
        <v>39128.75</v>
      </c>
      <c r="G16" s="40">
        <v>42071.59</v>
      </c>
      <c r="H16" s="40">
        <v>42018.8</v>
      </c>
      <c r="I16" s="40">
        <v>41432.620000000003</v>
      </c>
      <c r="J16" s="61">
        <v>43827.3</v>
      </c>
      <c r="K16" s="61" t="s">
        <v>148</v>
      </c>
      <c r="L16" s="61" t="s">
        <v>148</v>
      </c>
      <c r="M16" s="61" t="s">
        <v>148</v>
      </c>
    </row>
    <row r="17" spans="1:13" ht="48" thickBot="1" x14ac:dyDescent="0.3">
      <c r="A17" s="24">
        <v>10</v>
      </c>
      <c r="B17" s="31" t="s">
        <v>60</v>
      </c>
      <c r="C17" s="32" t="s">
        <v>25</v>
      </c>
      <c r="D17" s="33" t="s">
        <v>50</v>
      </c>
      <c r="E17" s="40">
        <v>6.6</v>
      </c>
      <c r="F17" s="40">
        <v>7.71</v>
      </c>
      <c r="G17" s="40">
        <v>8.44</v>
      </c>
      <c r="H17" s="40">
        <v>4.2300000000000004</v>
      </c>
      <c r="I17" s="40">
        <v>4.9800000000000004</v>
      </c>
      <c r="J17" s="61">
        <v>4.2</v>
      </c>
      <c r="K17" s="61" t="s">
        <v>148</v>
      </c>
      <c r="L17" s="61" t="s">
        <v>148</v>
      </c>
      <c r="M17" s="61" t="s">
        <v>148</v>
      </c>
    </row>
    <row r="18" spans="1:13" ht="48" thickBot="1" x14ac:dyDescent="0.3">
      <c r="A18" s="24">
        <v>11</v>
      </c>
      <c r="B18" s="34" t="s">
        <v>61</v>
      </c>
      <c r="C18" s="32" t="s">
        <v>26</v>
      </c>
      <c r="D18" s="33" t="s">
        <v>50</v>
      </c>
      <c r="E18" s="40">
        <v>3026.3</v>
      </c>
      <c r="F18" s="40">
        <v>3397.68</v>
      </c>
      <c r="G18" s="40">
        <v>3717.33</v>
      </c>
      <c r="H18" s="40">
        <v>3570.63</v>
      </c>
      <c r="I18" s="40">
        <v>3501.37</v>
      </c>
      <c r="J18" s="61">
        <v>2567.41</v>
      </c>
      <c r="K18" s="61" t="s">
        <v>148</v>
      </c>
      <c r="L18" s="61" t="s">
        <v>148</v>
      </c>
      <c r="M18" s="61" t="s">
        <v>148</v>
      </c>
    </row>
    <row r="19" spans="1:13" ht="63.75" thickBot="1" x14ac:dyDescent="0.3">
      <c r="A19" s="24">
        <v>12</v>
      </c>
      <c r="B19" s="34" t="s">
        <v>62</v>
      </c>
      <c r="C19" s="32" t="s">
        <v>27</v>
      </c>
      <c r="D19" s="33" t="s">
        <v>50</v>
      </c>
      <c r="E19" s="40">
        <v>771.6</v>
      </c>
      <c r="F19" s="40">
        <v>762.51</v>
      </c>
      <c r="G19" s="40">
        <v>934.25</v>
      </c>
      <c r="H19" s="40">
        <v>765.56</v>
      </c>
      <c r="I19" s="40">
        <v>908.61</v>
      </c>
      <c r="J19" s="61">
        <v>673.89</v>
      </c>
      <c r="K19" s="61" t="s">
        <v>148</v>
      </c>
      <c r="L19" s="61" t="s">
        <v>148</v>
      </c>
      <c r="M19" s="61" t="s">
        <v>148</v>
      </c>
    </row>
    <row r="20" spans="1:13" ht="32.25" thickBot="1" x14ac:dyDescent="0.3">
      <c r="A20" s="24">
        <v>13</v>
      </c>
      <c r="B20" s="34" t="s">
        <v>63</v>
      </c>
      <c r="C20" s="32" t="s">
        <v>28</v>
      </c>
      <c r="D20" s="33" t="s">
        <v>50</v>
      </c>
      <c r="E20" s="40">
        <v>5.0999999999999996</v>
      </c>
      <c r="F20" s="40">
        <v>5.67</v>
      </c>
      <c r="G20" s="40">
        <v>6.28</v>
      </c>
      <c r="H20" s="40">
        <v>3.3</v>
      </c>
      <c r="I20" s="40">
        <v>4.53</v>
      </c>
      <c r="J20" s="61">
        <v>5.42</v>
      </c>
      <c r="K20" s="61" t="s">
        <v>148</v>
      </c>
      <c r="L20" s="61" t="s">
        <v>148</v>
      </c>
      <c r="M20" s="61" t="s">
        <v>148</v>
      </c>
    </row>
    <row r="21" spans="1:13" ht="18" customHeight="1" thickBot="1" x14ac:dyDescent="0.3">
      <c r="A21" s="24">
        <v>14</v>
      </c>
      <c r="B21" s="34" t="s">
        <v>64</v>
      </c>
      <c r="C21" s="32" t="s">
        <v>29</v>
      </c>
      <c r="D21" s="33" t="s">
        <v>50</v>
      </c>
      <c r="E21" s="40">
        <v>12.4</v>
      </c>
      <c r="F21" s="40">
        <v>13.09</v>
      </c>
      <c r="G21" s="40">
        <v>14.32</v>
      </c>
      <c r="H21" s="40">
        <v>10.07</v>
      </c>
      <c r="I21" s="40">
        <v>27.98</v>
      </c>
      <c r="J21" s="61">
        <v>36</v>
      </c>
      <c r="K21" s="61" t="s">
        <v>148</v>
      </c>
      <c r="L21" s="61" t="s">
        <v>148</v>
      </c>
      <c r="M21" s="61" t="s">
        <v>148</v>
      </c>
    </row>
    <row r="22" spans="1:13" ht="32.25" thickBot="1" x14ac:dyDescent="0.3">
      <c r="A22" s="24">
        <v>15</v>
      </c>
      <c r="B22" s="34" t="s">
        <v>65</v>
      </c>
      <c r="C22" s="32" t="s">
        <v>30</v>
      </c>
      <c r="D22" s="33" t="s">
        <v>50</v>
      </c>
      <c r="E22" s="40">
        <v>300.7</v>
      </c>
      <c r="F22" s="40">
        <v>298.25</v>
      </c>
      <c r="G22" s="40">
        <v>331.11</v>
      </c>
      <c r="H22" s="40">
        <v>350.02</v>
      </c>
      <c r="I22" s="40">
        <v>367.11</v>
      </c>
      <c r="J22" s="61">
        <v>331.24</v>
      </c>
      <c r="K22" s="61" t="s">
        <v>148</v>
      </c>
      <c r="L22" s="61" t="s">
        <v>148</v>
      </c>
      <c r="M22" s="61" t="s">
        <v>148</v>
      </c>
    </row>
    <row r="23" spans="1:13" ht="32.25" thickBot="1" x14ac:dyDescent="0.3">
      <c r="A23" s="24">
        <v>16</v>
      </c>
      <c r="B23" s="34" t="s">
        <v>66</v>
      </c>
      <c r="C23" s="32" t="s">
        <v>31</v>
      </c>
      <c r="D23" s="33" t="s">
        <v>50</v>
      </c>
      <c r="E23" s="40">
        <v>19.8</v>
      </c>
      <c r="F23" s="40">
        <v>135.03</v>
      </c>
      <c r="G23" s="40">
        <v>151.5</v>
      </c>
      <c r="H23" s="40">
        <v>63.31</v>
      </c>
      <c r="I23" s="40">
        <v>58.83</v>
      </c>
      <c r="J23" s="61">
        <v>58.08</v>
      </c>
      <c r="K23" s="61" t="s">
        <v>148</v>
      </c>
      <c r="L23" s="61" t="s">
        <v>148</v>
      </c>
      <c r="M23" s="61" t="s">
        <v>148</v>
      </c>
    </row>
    <row r="24" spans="1:13" ht="48" thickBot="1" x14ac:dyDescent="0.3">
      <c r="A24" s="24">
        <v>17</v>
      </c>
      <c r="B24" s="34" t="s">
        <v>67</v>
      </c>
      <c r="C24" s="32" t="s">
        <v>32</v>
      </c>
      <c r="D24" s="33" t="s">
        <v>50</v>
      </c>
      <c r="E24" s="40">
        <v>1389.2</v>
      </c>
      <c r="F24" s="40">
        <v>604.83000000000004</v>
      </c>
      <c r="G24" s="40">
        <v>717.74</v>
      </c>
      <c r="H24" s="40">
        <v>466.08</v>
      </c>
      <c r="I24" s="40">
        <v>174.11</v>
      </c>
      <c r="J24" s="61">
        <v>158</v>
      </c>
      <c r="K24" s="61" t="s">
        <v>148</v>
      </c>
      <c r="L24" s="61" t="s">
        <v>148</v>
      </c>
      <c r="M24" s="61" t="s">
        <v>148</v>
      </c>
    </row>
    <row r="25" spans="1:13" ht="32.25" thickBot="1" x14ac:dyDescent="0.3">
      <c r="A25" s="24">
        <v>18</v>
      </c>
      <c r="B25" s="35" t="s">
        <v>68</v>
      </c>
      <c r="C25" s="29" t="s">
        <v>33</v>
      </c>
      <c r="D25" s="30" t="s">
        <v>50</v>
      </c>
      <c r="E25" s="39">
        <v>276.5</v>
      </c>
      <c r="F25" s="39">
        <v>447.49</v>
      </c>
      <c r="G25" s="39">
        <v>705.89</v>
      </c>
      <c r="H25" s="39">
        <v>661.37</v>
      </c>
      <c r="I25" s="39">
        <v>499.31</v>
      </c>
      <c r="J25" s="39">
        <v>511.25</v>
      </c>
      <c r="K25" s="39">
        <v>560.98</v>
      </c>
      <c r="L25" s="39">
        <v>618.82000000000005</v>
      </c>
      <c r="M25" s="39">
        <v>668.34</v>
      </c>
    </row>
    <row r="26" spans="1:13" ht="32.25" thickBot="1" x14ac:dyDescent="0.3">
      <c r="A26" s="24">
        <v>19</v>
      </c>
      <c r="B26" s="35" t="s">
        <v>69</v>
      </c>
      <c r="C26" s="29" t="s">
        <v>34</v>
      </c>
      <c r="D26" s="30" t="s">
        <v>50</v>
      </c>
      <c r="E26" s="39">
        <v>2141.5</v>
      </c>
      <c r="F26" s="39">
        <v>2688.61</v>
      </c>
      <c r="G26" s="39">
        <v>3041.56</v>
      </c>
      <c r="H26" s="39">
        <v>3578.11</v>
      </c>
      <c r="I26" s="39">
        <v>5045.71</v>
      </c>
      <c r="J26" s="39">
        <v>5008.3500000000004</v>
      </c>
      <c r="K26" s="39">
        <v>5260.09</v>
      </c>
      <c r="L26" s="39">
        <v>4994.49</v>
      </c>
      <c r="M26" s="39">
        <v>5747.6</v>
      </c>
    </row>
    <row r="27" spans="1:13" ht="16.5" thickBot="1" x14ac:dyDescent="0.3">
      <c r="A27" s="24">
        <v>20</v>
      </c>
      <c r="B27" s="35" t="s">
        <v>70</v>
      </c>
      <c r="C27" s="29" t="s">
        <v>35</v>
      </c>
      <c r="D27" s="30" t="s">
        <v>50</v>
      </c>
      <c r="E27" s="39">
        <v>1172.3</v>
      </c>
      <c r="F27" s="39">
        <v>1446.76</v>
      </c>
      <c r="G27" s="39">
        <v>1682.41</v>
      </c>
      <c r="H27" s="39">
        <v>1976.61</v>
      </c>
      <c r="I27" s="39">
        <v>1856.98</v>
      </c>
      <c r="J27" s="39">
        <v>1756.94</v>
      </c>
      <c r="K27" s="39">
        <v>1713.15</v>
      </c>
      <c r="L27" s="39">
        <v>2088.89</v>
      </c>
      <c r="M27" s="39">
        <v>2338.19</v>
      </c>
    </row>
    <row r="28" spans="1:13" ht="32.25" thickBot="1" x14ac:dyDescent="0.3">
      <c r="A28" s="24">
        <v>21</v>
      </c>
      <c r="B28" s="35" t="s">
        <v>71</v>
      </c>
      <c r="C28" s="29" t="s">
        <v>36</v>
      </c>
      <c r="D28" s="30" t="s">
        <v>50</v>
      </c>
      <c r="E28" s="39">
        <v>485.2</v>
      </c>
      <c r="F28" s="39">
        <v>498.55</v>
      </c>
      <c r="G28" s="39">
        <v>542.63</v>
      </c>
      <c r="H28" s="39">
        <v>256.52</v>
      </c>
      <c r="I28" s="39">
        <v>598.19000000000005</v>
      </c>
      <c r="J28" s="39">
        <v>636.12</v>
      </c>
      <c r="K28" s="39">
        <v>413.16</v>
      </c>
      <c r="L28" s="39">
        <v>523.84</v>
      </c>
      <c r="M28" s="39">
        <v>432.52</v>
      </c>
    </row>
    <row r="29" spans="1:13" ht="32.25" thickBot="1" x14ac:dyDescent="0.3">
      <c r="A29" s="24">
        <v>22</v>
      </c>
      <c r="B29" s="35" t="s">
        <v>72</v>
      </c>
      <c r="C29" s="29" t="s">
        <v>37</v>
      </c>
      <c r="D29" s="30" t="s">
        <v>50</v>
      </c>
      <c r="E29" s="39">
        <v>135.1</v>
      </c>
      <c r="F29" s="39">
        <v>112.72</v>
      </c>
      <c r="G29" s="39">
        <v>123.32</v>
      </c>
      <c r="H29" s="39">
        <v>692.28</v>
      </c>
      <c r="I29" s="39">
        <v>765.94</v>
      </c>
      <c r="J29" s="39">
        <v>600.66</v>
      </c>
      <c r="K29" s="39">
        <v>224.79</v>
      </c>
      <c r="L29" s="39">
        <v>220.05</v>
      </c>
      <c r="M29" s="39">
        <v>209.78</v>
      </c>
    </row>
    <row r="30" spans="1:13" ht="32.25" thickBot="1" x14ac:dyDescent="0.3">
      <c r="A30" s="24">
        <v>23</v>
      </c>
      <c r="B30" s="35" t="s">
        <v>73</v>
      </c>
      <c r="C30" s="29" t="s">
        <v>38</v>
      </c>
      <c r="D30" s="30" t="s">
        <v>50</v>
      </c>
      <c r="E30" s="39">
        <v>8.3000000000000007</v>
      </c>
      <c r="F30" s="39">
        <v>63.07</v>
      </c>
      <c r="G30" s="39">
        <v>69</v>
      </c>
      <c r="H30" s="39">
        <v>49.98</v>
      </c>
      <c r="I30" s="39">
        <v>46.87</v>
      </c>
      <c r="J30" s="39">
        <v>45.68</v>
      </c>
      <c r="K30" s="39">
        <v>30.99</v>
      </c>
      <c r="L30" s="39">
        <v>32.65</v>
      </c>
      <c r="M30" s="39">
        <v>38.06</v>
      </c>
    </row>
    <row r="31" spans="1:13" ht="16.5" thickBot="1" x14ac:dyDescent="0.3">
      <c r="A31" s="36">
        <v>24</v>
      </c>
      <c r="B31" s="35" t="s">
        <v>82</v>
      </c>
      <c r="C31" s="29" t="s">
        <v>39</v>
      </c>
      <c r="D31" s="30" t="s">
        <v>50</v>
      </c>
      <c r="E31" s="39">
        <v>5.2</v>
      </c>
      <c r="F31" s="39">
        <v>8.06</v>
      </c>
      <c r="G31" s="39">
        <v>8.82</v>
      </c>
      <c r="H31" s="39">
        <v>4.53</v>
      </c>
      <c r="I31" s="39">
        <v>13.09</v>
      </c>
      <c r="J31" s="39">
        <v>11.65</v>
      </c>
      <c r="K31" s="39">
        <v>7.53</v>
      </c>
      <c r="L31" s="39">
        <v>6.47</v>
      </c>
      <c r="M31" s="39">
        <v>7.0499999999999989</v>
      </c>
    </row>
    <row r="32" spans="1:13" ht="16.5" thickBot="1" x14ac:dyDescent="0.3">
      <c r="A32" s="36">
        <v>25</v>
      </c>
      <c r="B32" s="35" t="s">
        <v>83</v>
      </c>
      <c r="C32" s="29" t="s">
        <v>40</v>
      </c>
      <c r="D32" s="30" t="s">
        <v>50</v>
      </c>
      <c r="E32" s="39">
        <v>7.5</v>
      </c>
      <c r="F32" s="39">
        <v>3.62</v>
      </c>
      <c r="G32" s="39">
        <v>3.96</v>
      </c>
      <c r="H32" s="39">
        <v>15.15</v>
      </c>
      <c r="I32" s="39">
        <v>20.64</v>
      </c>
      <c r="J32" s="39">
        <v>30.99</v>
      </c>
      <c r="K32" s="39">
        <v>9.26</v>
      </c>
      <c r="L32" s="39">
        <v>6.33</v>
      </c>
      <c r="M32" s="39">
        <v>6.53</v>
      </c>
    </row>
    <row r="33" spans="1:13" ht="16.5" thickBot="1" x14ac:dyDescent="0.3">
      <c r="A33" s="36">
        <v>26</v>
      </c>
      <c r="B33" s="35" t="s">
        <v>84</v>
      </c>
      <c r="C33" s="29" t="s">
        <v>41</v>
      </c>
      <c r="D33" s="30" t="s">
        <v>50</v>
      </c>
      <c r="E33" s="39">
        <v>168.6</v>
      </c>
      <c r="F33" s="39">
        <v>23.69</v>
      </c>
      <c r="G33" s="39">
        <v>25.92</v>
      </c>
      <c r="H33" s="39">
        <v>56.49</v>
      </c>
      <c r="I33" s="39">
        <v>99.3</v>
      </c>
      <c r="J33" s="39">
        <v>88.22</v>
      </c>
      <c r="K33" s="39">
        <v>130.13</v>
      </c>
      <c r="L33" s="39">
        <v>83.37</v>
      </c>
      <c r="M33" s="39">
        <v>132.1</v>
      </c>
    </row>
    <row r="34" spans="1:13" ht="32.25" thickBot="1" x14ac:dyDescent="0.3">
      <c r="A34" s="24">
        <v>27</v>
      </c>
      <c r="B34" s="35" t="s">
        <v>74</v>
      </c>
      <c r="C34" s="29" t="s">
        <v>42</v>
      </c>
      <c r="D34" s="30" t="s">
        <v>50</v>
      </c>
      <c r="E34" s="39">
        <v>14.6</v>
      </c>
      <c r="F34" s="39">
        <v>23.19</v>
      </c>
      <c r="G34" s="39">
        <v>25.37</v>
      </c>
      <c r="H34" s="39">
        <v>192.48</v>
      </c>
      <c r="I34" s="39">
        <v>179.27</v>
      </c>
      <c r="J34" s="39">
        <v>165.14</v>
      </c>
      <c r="K34" s="39">
        <v>118.88</v>
      </c>
      <c r="L34" s="39">
        <v>101.56</v>
      </c>
      <c r="M34" s="39">
        <v>58.969999999999985</v>
      </c>
    </row>
    <row r="35" spans="1:13" ht="32.25" thickBot="1" x14ac:dyDescent="0.3">
      <c r="A35" s="24">
        <v>28</v>
      </c>
      <c r="B35" s="35" t="s">
        <v>75</v>
      </c>
      <c r="C35" s="29" t="s">
        <v>43</v>
      </c>
      <c r="D35" s="30" t="s">
        <v>50</v>
      </c>
      <c r="E35" s="39">
        <v>1.8</v>
      </c>
      <c r="F35" s="39">
        <v>189.61</v>
      </c>
      <c r="G35" s="39">
        <v>207.45</v>
      </c>
      <c r="H35" s="39">
        <v>40.11</v>
      </c>
      <c r="I35" s="39">
        <v>35</v>
      </c>
      <c r="J35" s="39">
        <v>56.19</v>
      </c>
      <c r="K35" s="39">
        <v>113.73</v>
      </c>
      <c r="L35" s="39">
        <v>135.81</v>
      </c>
      <c r="M35" s="39">
        <v>252.67</v>
      </c>
    </row>
    <row r="36" spans="1:13" ht="16.5" thickBot="1" x14ac:dyDescent="0.3">
      <c r="A36" s="24">
        <v>29</v>
      </c>
      <c r="B36" s="35" t="s">
        <v>76</v>
      </c>
      <c r="C36" s="29" t="s">
        <v>44</v>
      </c>
      <c r="D36" s="30" t="s">
        <v>50</v>
      </c>
      <c r="E36" s="39">
        <v>103</v>
      </c>
      <c r="F36" s="39">
        <v>36.659999999999997</v>
      </c>
      <c r="G36" s="39">
        <v>40.11</v>
      </c>
      <c r="H36" s="39">
        <v>121.15</v>
      </c>
      <c r="I36" s="39">
        <v>129.80000000000001</v>
      </c>
      <c r="J36" s="39">
        <v>92.86</v>
      </c>
      <c r="K36" s="39">
        <v>26.91</v>
      </c>
      <c r="L36" s="39">
        <v>24.04</v>
      </c>
      <c r="M36" s="39">
        <v>27.669999999999998</v>
      </c>
    </row>
    <row r="37" spans="1:13" ht="16.5" thickBot="1" x14ac:dyDescent="0.3">
      <c r="A37" s="24">
        <v>30</v>
      </c>
      <c r="B37" s="35" t="s">
        <v>77</v>
      </c>
      <c r="C37" s="29" t="s">
        <v>45</v>
      </c>
      <c r="D37" s="30" t="s">
        <v>50</v>
      </c>
      <c r="E37" s="39">
        <v>24.7</v>
      </c>
      <c r="F37" s="39">
        <v>104.26</v>
      </c>
      <c r="G37" s="39">
        <v>114.07</v>
      </c>
      <c r="H37" s="39">
        <v>78.81</v>
      </c>
      <c r="I37" s="39">
        <v>32.33</v>
      </c>
      <c r="J37" s="39">
        <v>47.65</v>
      </c>
      <c r="K37" s="39">
        <v>51.84</v>
      </c>
      <c r="L37" s="39">
        <v>49.46</v>
      </c>
      <c r="M37" s="39">
        <v>40.869999999999997</v>
      </c>
    </row>
    <row r="38" spans="1:13" ht="32.25" thickBot="1" x14ac:dyDescent="0.3">
      <c r="A38" s="24">
        <v>31</v>
      </c>
      <c r="B38" s="35" t="s">
        <v>78</v>
      </c>
      <c r="C38" s="29" t="s">
        <v>46</v>
      </c>
      <c r="D38" s="30" t="s">
        <v>50</v>
      </c>
      <c r="E38" s="39">
        <v>68.2</v>
      </c>
      <c r="F38" s="39">
        <v>138.86000000000001</v>
      </c>
      <c r="G38" s="39">
        <v>149.91999999999999</v>
      </c>
      <c r="H38" s="39">
        <v>137.96</v>
      </c>
      <c r="I38" s="39">
        <v>293.13</v>
      </c>
      <c r="J38" s="39">
        <v>139.78</v>
      </c>
      <c r="K38" s="39">
        <v>137.58000000000001</v>
      </c>
      <c r="L38" s="39">
        <v>85.97</v>
      </c>
      <c r="M38" s="39">
        <v>90.77000000000001</v>
      </c>
    </row>
    <row r="39" spans="1:13" ht="32.25" thickBot="1" x14ac:dyDescent="0.3">
      <c r="A39" s="24">
        <v>32</v>
      </c>
      <c r="B39" s="35" t="s">
        <v>79</v>
      </c>
      <c r="C39" s="29" t="s">
        <v>47</v>
      </c>
      <c r="D39" s="30" t="s">
        <v>50</v>
      </c>
      <c r="E39" s="39">
        <v>116.5</v>
      </c>
      <c r="F39" s="39">
        <v>43.86</v>
      </c>
      <c r="G39" s="39">
        <v>47.99</v>
      </c>
      <c r="H39" s="39">
        <v>83.24</v>
      </c>
      <c r="I39" s="39">
        <v>69.069999999999993</v>
      </c>
      <c r="J39" s="39">
        <v>90.94</v>
      </c>
      <c r="K39" s="39">
        <v>83.61</v>
      </c>
      <c r="L39" s="39">
        <v>71.459999999999994</v>
      </c>
      <c r="M39" s="39">
        <v>62.35</v>
      </c>
    </row>
    <row r="40" spans="1:13" ht="17.25" customHeight="1" thickBot="1" x14ac:dyDescent="0.3">
      <c r="A40" s="24">
        <v>33</v>
      </c>
      <c r="B40" s="35" t="s">
        <v>80</v>
      </c>
      <c r="C40" s="29" t="s">
        <v>48</v>
      </c>
      <c r="D40" s="30" t="s">
        <v>50</v>
      </c>
      <c r="E40" s="39">
        <v>1.9</v>
      </c>
      <c r="F40" s="39">
        <v>1.73</v>
      </c>
      <c r="G40" s="39">
        <v>1.89</v>
      </c>
      <c r="H40" s="39">
        <v>28.24</v>
      </c>
      <c r="I40" s="39">
        <v>29.32</v>
      </c>
      <c r="J40" s="39">
        <v>87.55</v>
      </c>
      <c r="K40" s="39">
        <v>8.7799999999999994</v>
      </c>
      <c r="L40" s="39">
        <v>3.08</v>
      </c>
      <c r="M40" s="39">
        <v>12.09</v>
      </c>
    </row>
    <row r="41" spans="1:13" x14ac:dyDescent="0.25">
      <c r="B41" s="52"/>
    </row>
    <row r="42" spans="1:13" x14ac:dyDescent="0.25">
      <c r="B42" s="53" t="s">
        <v>93</v>
      </c>
    </row>
    <row r="43" spans="1:13" x14ac:dyDescent="0.25">
      <c r="B43" s="54" t="s">
        <v>94</v>
      </c>
    </row>
    <row r="44" spans="1:13" x14ac:dyDescent="0.25">
      <c r="B44" s="52"/>
    </row>
  </sheetData>
  <mergeCells count="4">
    <mergeCell ref="B1:M2"/>
    <mergeCell ref="B5:M5"/>
    <mergeCell ref="B7:M7"/>
    <mergeCell ref="B11:M11"/>
  </mergeCells>
  <pageMargins left="0.7" right="0.7" top="0.75" bottom="0.75" header="0.3" footer="0.3"/>
  <pageSetup paperSize="9" scale="4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view="pageBreakPreview" topLeftCell="A46" zoomScale="110" zoomScaleNormal="100" zoomScaleSheetLayoutView="110" workbookViewId="0">
      <selection activeCell="A53" sqref="A53:H53"/>
    </sheetView>
  </sheetViews>
  <sheetFormatPr defaultRowHeight="15" x14ac:dyDescent="0.25"/>
  <cols>
    <col min="1" max="1" width="11.28515625" customWidth="1"/>
    <col min="2" max="2" width="36.140625" customWidth="1"/>
    <col min="3" max="3" width="8.42578125" customWidth="1"/>
    <col min="4" max="4" width="5.85546875" customWidth="1"/>
    <col min="5" max="5" width="6.7109375" customWidth="1"/>
    <col min="6" max="6" width="6.140625" customWidth="1"/>
    <col min="7" max="7" width="7.85546875" customWidth="1"/>
    <col min="8" max="8" width="7.28515625" customWidth="1"/>
  </cols>
  <sheetData>
    <row r="1" spans="1:11" ht="15.75" x14ac:dyDescent="0.25">
      <c r="A1" s="114" t="s">
        <v>95</v>
      </c>
      <c r="B1" s="114"/>
      <c r="C1" s="114"/>
      <c r="D1" s="114"/>
      <c r="E1" s="114"/>
      <c r="F1" s="114"/>
      <c r="G1" s="114"/>
      <c r="H1" s="114"/>
    </row>
    <row r="2" spans="1:11" ht="26.25" customHeight="1" x14ac:dyDescent="0.25">
      <c r="A2" s="115" t="s">
        <v>99</v>
      </c>
      <c r="B2" s="115"/>
      <c r="C2" s="115"/>
      <c r="D2" s="115"/>
      <c r="E2" s="115"/>
      <c r="F2" s="115"/>
      <c r="G2" s="115"/>
      <c r="H2" s="115"/>
      <c r="I2" s="62"/>
      <c r="J2" s="62"/>
    </row>
    <row r="3" spans="1:11" ht="25.5" customHeight="1" x14ac:dyDescent="0.25">
      <c r="A3" s="116" t="s">
        <v>155</v>
      </c>
      <c r="B3" s="116"/>
      <c r="C3" s="116"/>
      <c r="D3" s="116"/>
      <c r="E3" s="116"/>
      <c r="F3" s="116"/>
      <c r="G3" s="116"/>
      <c r="H3" s="116"/>
    </row>
    <row r="4" spans="1:11" ht="15.75" x14ac:dyDescent="0.25">
      <c r="A4" s="117" t="s">
        <v>96</v>
      </c>
      <c r="B4" s="117"/>
      <c r="C4" s="117"/>
      <c r="D4" s="117"/>
      <c r="E4" s="117"/>
      <c r="F4" s="117"/>
      <c r="G4" s="117"/>
      <c r="H4" s="117"/>
    </row>
    <row r="5" spans="1:11" ht="34.5" customHeight="1" x14ac:dyDescent="0.25">
      <c r="A5" s="118" t="s">
        <v>163</v>
      </c>
      <c r="B5" s="118"/>
      <c r="C5" s="118"/>
      <c r="D5" s="118"/>
      <c r="E5" s="118"/>
      <c r="F5" s="118"/>
      <c r="G5" s="118"/>
      <c r="H5" s="118"/>
    </row>
    <row r="6" spans="1:11" ht="15.75" x14ac:dyDescent="0.25">
      <c r="A6" s="113" t="s">
        <v>100</v>
      </c>
      <c r="B6" s="113"/>
      <c r="C6" s="113"/>
      <c r="D6" s="113"/>
      <c r="E6" s="113"/>
      <c r="F6" s="113"/>
      <c r="G6" s="113"/>
      <c r="H6" s="113"/>
      <c r="K6" s="63"/>
    </row>
    <row r="7" spans="1:11" ht="18.75" customHeight="1" x14ac:dyDescent="0.25">
      <c r="A7" s="113" t="s">
        <v>101</v>
      </c>
      <c r="B7" s="113"/>
      <c r="C7" s="113"/>
      <c r="D7" s="113"/>
      <c r="E7" s="113"/>
      <c r="F7" s="113"/>
      <c r="G7" s="113"/>
      <c r="H7" s="113"/>
      <c r="K7" s="63"/>
    </row>
    <row r="9" spans="1:11" ht="15.75" x14ac:dyDescent="0.25">
      <c r="A9" s="126" t="s">
        <v>97</v>
      </c>
      <c r="B9" s="126"/>
      <c r="C9" s="126"/>
      <c r="D9" s="126"/>
      <c r="E9" s="126"/>
      <c r="F9" s="126"/>
      <c r="G9" s="126"/>
      <c r="H9" s="126"/>
    </row>
    <row r="10" spans="1:11" ht="51.75" customHeight="1" x14ac:dyDescent="0.25">
      <c r="A10" s="113" t="s">
        <v>156</v>
      </c>
      <c r="B10" s="113"/>
      <c r="C10" s="113"/>
      <c r="D10" s="113"/>
      <c r="E10" s="113"/>
      <c r="F10" s="113"/>
      <c r="G10" s="113"/>
      <c r="H10" s="113"/>
    </row>
    <row r="11" spans="1:11" x14ac:dyDescent="0.25">
      <c r="A11" s="64"/>
      <c r="B11" s="64"/>
      <c r="C11" s="64"/>
      <c r="D11" s="64"/>
      <c r="E11" s="64"/>
      <c r="F11" s="64"/>
      <c r="G11" s="64"/>
      <c r="H11" s="64"/>
    </row>
    <row r="12" spans="1:11" ht="172.5" customHeight="1" x14ac:dyDescent="0.25">
      <c r="A12" s="119" t="s">
        <v>157</v>
      </c>
      <c r="B12" s="119"/>
      <c r="C12" s="119"/>
      <c r="D12" s="119"/>
      <c r="E12" s="119"/>
      <c r="F12" s="119"/>
      <c r="G12" s="119"/>
      <c r="H12" s="119"/>
    </row>
    <row r="13" spans="1:11" x14ac:dyDescent="0.25">
      <c r="A13" s="81"/>
      <c r="B13" s="81"/>
      <c r="C13" s="81"/>
      <c r="D13" s="81"/>
      <c r="E13" s="81"/>
      <c r="F13" s="81"/>
      <c r="G13" s="81"/>
      <c r="H13" s="81"/>
    </row>
    <row r="14" spans="1:11" ht="15" customHeight="1" x14ac:dyDescent="0.25">
      <c r="A14" s="121" t="s">
        <v>158</v>
      </c>
      <c r="B14" s="121"/>
      <c r="C14" s="65"/>
      <c r="D14" s="65"/>
      <c r="E14" s="65"/>
      <c r="F14" s="65"/>
      <c r="G14" s="65"/>
      <c r="H14" s="65"/>
    </row>
    <row r="15" spans="1:11" ht="36" customHeight="1" x14ac:dyDescent="0.25">
      <c r="A15" s="119" t="s">
        <v>102</v>
      </c>
      <c r="B15" s="119"/>
      <c r="C15" s="119"/>
      <c r="D15" s="119"/>
      <c r="E15" s="119"/>
      <c r="F15" s="119"/>
      <c r="G15" s="119"/>
      <c r="H15" s="119"/>
    </row>
    <row r="16" spans="1:11" x14ac:dyDescent="0.25">
      <c r="A16" s="119" t="s">
        <v>104</v>
      </c>
      <c r="B16" s="119"/>
      <c r="C16" s="119"/>
      <c r="D16" s="119"/>
      <c r="E16" s="119"/>
      <c r="F16" s="119"/>
      <c r="G16" s="119"/>
      <c r="H16" s="119"/>
    </row>
    <row r="17" spans="1:8" ht="48" customHeight="1" x14ac:dyDescent="0.25">
      <c r="A17" s="120" t="s">
        <v>140</v>
      </c>
      <c r="B17" s="120"/>
      <c r="C17" s="120"/>
      <c r="D17" s="120"/>
      <c r="E17" s="120"/>
      <c r="F17" s="120"/>
      <c r="G17" s="120"/>
      <c r="H17" s="120"/>
    </row>
    <row r="18" spans="1:8" ht="39.75" customHeight="1" x14ac:dyDescent="0.25">
      <c r="A18" s="120" t="s">
        <v>103</v>
      </c>
      <c r="B18" s="120"/>
      <c r="C18" s="120"/>
      <c r="D18" s="120"/>
      <c r="E18" s="120"/>
      <c r="F18" s="120"/>
      <c r="G18" s="120"/>
      <c r="H18" s="120"/>
    </row>
    <row r="19" spans="1:8" ht="51.75" customHeight="1" x14ac:dyDescent="0.25">
      <c r="A19" s="125" t="s">
        <v>159</v>
      </c>
      <c r="B19" s="125"/>
      <c r="C19" s="125"/>
      <c r="D19" s="125"/>
      <c r="E19" s="125"/>
      <c r="F19" s="125"/>
      <c r="G19" s="125"/>
      <c r="H19" s="125"/>
    </row>
    <row r="20" spans="1:8" ht="16.5" customHeight="1" x14ac:dyDescent="0.25">
      <c r="A20" s="67"/>
      <c r="B20" s="67"/>
      <c r="C20" s="67"/>
      <c r="D20" s="67"/>
      <c r="E20" s="67"/>
      <c r="F20" s="67"/>
      <c r="G20" s="67"/>
      <c r="H20" s="67"/>
    </row>
    <row r="21" spans="1:8" ht="15.75" x14ac:dyDescent="0.25">
      <c r="A21" s="122" t="s">
        <v>160</v>
      </c>
      <c r="B21" s="122"/>
      <c r="C21" s="122"/>
      <c r="D21" s="122"/>
      <c r="E21" s="122"/>
      <c r="F21" s="122"/>
      <c r="G21" s="122"/>
      <c r="H21" s="122"/>
    </row>
    <row r="22" spans="1:8" ht="8.25" customHeight="1" x14ac:dyDescent="0.25">
      <c r="A22" s="68"/>
      <c r="B22" s="68"/>
      <c r="C22" s="68"/>
      <c r="D22" s="68"/>
      <c r="E22" s="68"/>
      <c r="F22" s="68"/>
      <c r="G22" s="68"/>
      <c r="H22" s="68"/>
    </row>
    <row r="23" spans="1:8" ht="22.5" customHeight="1" x14ac:dyDescent="0.25">
      <c r="A23" s="71" t="s">
        <v>106</v>
      </c>
      <c r="B23" s="71" t="s">
        <v>161</v>
      </c>
      <c r="C23" s="123" t="s">
        <v>107</v>
      </c>
      <c r="D23" s="123"/>
      <c r="E23" s="123"/>
      <c r="F23" s="123"/>
      <c r="G23" s="123"/>
      <c r="H23" s="123"/>
    </row>
    <row r="24" spans="1:8" ht="15" customHeight="1" x14ac:dyDescent="0.25">
      <c r="A24" s="69">
        <v>1170200</v>
      </c>
      <c r="B24" s="70" t="s">
        <v>108</v>
      </c>
      <c r="C24" s="124" t="s">
        <v>138</v>
      </c>
      <c r="D24" s="124"/>
      <c r="E24" s="124"/>
      <c r="F24" s="124"/>
      <c r="G24" s="124"/>
      <c r="H24" s="124"/>
    </row>
    <row r="25" spans="1:8" ht="51.75" customHeight="1" x14ac:dyDescent="0.25">
      <c r="A25" s="69">
        <v>1170201</v>
      </c>
      <c r="B25" s="70" t="s">
        <v>129</v>
      </c>
      <c r="C25" s="124"/>
      <c r="D25" s="124"/>
      <c r="E25" s="124"/>
      <c r="F25" s="124"/>
      <c r="G25" s="124"/>
      <c r="H25" s="124"/>
    </row>
    <row r="26" spans="1:8" ht="15" customHeight="1" x14ac:dyDescent="0.25">
      <c r="A26" s="69">
        <v>1170300</v>
      </c>
      <c r="B26" s="70" t="s">
        <v>109</v>
      </c>
      <c r="C26" s="124"/>
      <c r="D26" s="124"/>
      <c r="E26" s="124"/>
      <c r="F26" s="124"/>
      <c r="G26" s="124"/>
      <c r="H26" s="124"/>
    </row>
    <row r="27" spans="1:8" ht="37.5" customHeight="1" x14ac:dyDescent="0.25">
      <c r="A27" s="69">
        <v>1170400</v>
      </c>
      <c r="B27" s="70" t="s">
        <v>110</v>
      </c>
      <c r="C27" s="124"/>
      <c r="D27" s="124"/>
      <c r="E27" s="124"/>
      <c r="F27" s="124"/>
      <c r="G27" s="124"/>
      <c r="H27" s="124"/>
    </row>
    <row r="28" spans="1:8" ht="31.5" customHeight="1" x14ac:dyDescent="0.25">
      <c r="A28" s="69">
        <v>1170700</v>
      </c>
      <c r="B28" s="70" t="s">
        <v>111</v>
      </c>
      <c r="C28" s="124"/>
      <c r="D28" s="124"/>
      <c r="E28" s="124"/>
      <c r="F28" s="124"/>
      <c r="G28" s="124"/>
      <c r="H28" s="124"/>
    </row>
    <row r="29" spans="1:8" ht="28.5" customHeight="1" x14ac:dyDescent="0.25">
      <c r="A29" s="69">
        <v>1170800</v>
      </c>
      <c r="B29" s="70" t="s">
        <v>112</v>
      </c>
      <c r="C29" s="124"/>
      <c r="D29" s="124"/>
      <c r="E29" s="124"/>
      <c r="F29" s="124"/>
      <c r="G29" s="124"/>
      <c r="H29" s="124"/>
    </row>
    <row r="30" spans="1:8" ht="33.75" customHeight="1" x14ac:dyDescent="0.25">
      <c r="A30" s="69">
        <v>1720102</v>
      </c>
      <c r="B30" s="70" t="s">
        <v>130</v>
      </c>
      <c r="C30" s="124"/>
      <c r="D30" s="124"/>
      <c r="E30" s="124"/>
      <c r="F30" s="124"/>
      <c r="G30" s="124"/>
      <c r="H30" s="124"/>
    </row>
    <row r="31" spans="1:8" ht="30.75" customHeight="1" x14ac:dyDescent="0.25">
      <c r="A31" s="69">
        <v>1720300</v>
      </c>
      <c r="B31" s="70" t="s">
        <v>131</v>
      </c>
      <c r="C31" s="124"/>
      <c r="D31" s="124"/>
      <c r="E31" s="124"/>
      <c r="F31" s="124"/>
      <c r="G31" s="124"/>
      <c r="H31" s="124"/>
    </row>
    <row r="32" spans="1:8" ht="34.5" customHeight="1" x14ac:dyDescent="0.25">
      <c r="A32" s="69">
        <v>3130200</v>
      </c>
      <c r="B32" s="70" t="s">
        <v>113</v>
      </c>
      <c r="C32" s="124"/>
      <c r="D32" s="124"/>
      <c r="E32" s="124"/>
      <c r="F32" s="124"/>
      <c r="G32" s="124"/>
      <c r="H32" s="124"/>
    </row>
    <row r="33" spans="1:8" ht="35.25" customHeight="1" x14ac:dyDescent="0.25">
      <c r="A33" s="69">
        <v>3130400</v>
      </c>
      <c r="B33" s="70" t="s">
        <v>114</v>
      </c>
      <c r="C33" s="124"/>
      <c r="D33" s="124"/>
      <c r="E33" s="124"/>
      <c r="F33" s="124"/>
      <c r="G33" s="124"/>
      <c r="H33" s="124"/>
    </row>
    <row r="34" spans="1:8" ht="62.25" customHeight="1" x14ac:dyDescent="0.25">
      <c r="A34" s="69">
        <v>3130401</v>
      </c>
      <c r="B34" s="70" t="s">
        <v>115</v>
      </c>
      <c r="C34" s="124"/>
      <c r="D34" s="124"/>
      <c r="E34" s="124"/>
      <c r="F34" s="124"/>
      <c r="G34" s="124"/>
      <c r="H34" s="124"/>
    </row>
    <row r="35" spans="1:8" ht="19.5" customHeight="1" x14ac:dyDescent="0.25">
      <c r="A35" s="69">
        <v>3130601</v>
      </c>
      <c r="B35" s="70" t="s">
        <v>116</v>
      </c>
      <c r="C35" s="124"/>
      <c r="D35" s="124"/>
      <c r="E35" s="124"/>
      <c r="F35" s="124"/>
      <c r="G35" s="124"/>
      <c r="H35" s="124"/>
    </row>
    <row r="36" spans="1:8" ht="18.75" customHeight="1" x14ac:dyDescent="0.25">
      <c r="A36" s="69">
        <v>9120300</v>
      </c>
      <c r="B36" s="70" t="s">
        <v>117</v>
      </c>
      <c r="C36" s="124"/>
      <c r="D36" s="124"/>
      <c r="E36" s="124"/>
      <c r="F36" s="124"/>
      <c r="G36" s="124"/>
      <c r="H36" s="124"/>
    </row>
    <row r="37" spans="1:8" ht="20.25" customHeight="1" x14ac:dyDescent="0.25">
      <c r="A37" s="69">
        <v>9120400</v>
      </c>
      <c r="B37" s="70" t="s">
        <v>118</v>
      </c>
      <c r="C37" s="124"/>
      <c r="D37" s="124"/>
      <c r="E37" s="124"/>
      <c r="F37" s="124"/>
      <c r="G37" s="124"/>
      <c r="H37" s="124"/>
    </row>
    <row r="38" spans="1:8" ht="35.25" customHeight="1" x14ac:dyDescent="0.25">
      <c r="A38" s="69">
        <v>9120500</v>
      </c>
      <c r="B38" s="70" t="s">
        <v>133</v>
      </c>
      <c r="C38" s="124"/>
      <c r="D38" s="124"/>
      <c r="E38" s="124"/>
      <c r="F38" s="124"/>
      <c r="G38" s="124"/>
      <c r="H38" s="124"/>
    </row>
    <row r="39" spans="1:8" ht="18.75" customHeight="1" x14ac:dyDescent="0.25">
      <c r="A39" s="69">
        <v>9121100</v>
      </c>
      <c r="B39" s="70" t="s">
        <v>119</v>
      </c>
      <c r="C39" s="124"/>
      <c r="D39" s="124"/>
      <c r="E39" s="124"/>
      <c r="F39" s="124"/>
      <c r="G39" s="124"/>
      <c r="H39" s="124"/>
    </row>
    <row r="40" spans="1:8" ht="32.25" customHeight="1" x14ac:dyDescent="0.25">
      <c r="A40" s="69">
        <v>9129900</v>
      </c>
      <c r="B40" s="70" t="s">
        <v>120</v>
      </c>
      <c r="C40" s="124"/>
      <c r="D40" s="124"/>
      <c r="E40" s="124"/>
      <c r="F40" s="124"/>
      <c r="G40" s="124"/>
      <c r="H40" s="124"/>
    </row>
    <row r="41" spans="1:8" ht="60.75" customHeight="1" x14ac:dyDescent="0.25">
      <c r="A41" s="69">
        <v>3132500</v>
      </c>
      <c r="B41" s="70" t="s">
        <v>137</v>
      </c>
      <c r="C41" s="124" t="s">
        <v>121</v>
      </c>
      <c r="D41" s="124"/>
      <c r="E41" s="124"/>
      <c r="F41" s="124"/>
      <c r="G41" s="124"/>
      <c r="H41" s="124"/>
    </row>
    <row r="42" spans="1:8" ht="45.75" customHeight="1" x14ac:dyDescent="0.25">
      <c r="A42" s="69">
        <v>9120500</v>
      </c>
      <c r="B42" s="70" t="s">
        <v>133</v>
      </c>
      <c r="C42" s="124" t="s">
        <v>132</v>
      </c>
      <c r="D42" s="124"/>
      <c r="E42" s="124"/>
      <c r="F42" s="124"/>
      <c r="G42" s="124"/>
      <c r="H42" s="124"/>
    </row>
    <row r="43" spans="1:8" ht="48.75" customHeight="1" x14ac:dyDescent="0.25">
      <c r="A43" s="69">
        <v>9120800</v>
      </c>
      <c r="B43" s="70" t="s">
        <v>126</v>
      </c>
      <c r="C43" s="124" t="s">
        <v>122</v>
      </c>
      <c r="D43" s="124"/>
      <c r="E43" s="124"/>
      <c r="F43" s="124"/>
      <c r="G43" s="124"/>
      <c r="H43" s="124"/>
    </row>
    <row r="44" spans="1:8" ht="73.5" customHeight="1" x14ac:dyDescent="0.25">
      <c r="A44" s="69">
        <v>9120900</v>
      </c>
      <c r="B44" s="70" t="s">
        <v>127</v>
      </c>
      <c r="C44" s="124" t="s">
        <v>123</v>
      </c>
      <c r="D44" s="124"/>
      <c r="E44" s="124"/>
      <c r="F44" s="124"/>
      <c r="G44" s="124"/>
      <c r="H44" s="124"/>
    </row>
    <row r="45" spans="1:8" ht="28.5" customHeight="1" x14ac:dyDescent="0.25">
      <c r="A45" s="69">
        <v>9121000</v>
      </c>
      <c r="B45" s="70" t="s">
        <v>128</v>
      </c>
      <c r="C45" s="124"/>
      <c r="D45" s="124"/>
      <c r="E45" s="124"/>
      <c r="F45" s="124"/>
      <c r="G45" s="124"/>
      <c r="H45" s="124"/>
    </row>
    <row r="46" spans="1:8" ht="45.75" customHeight="1" x14ac:dyDescent="0.25">
      <c r="A46" s="69">
        <v>9121100</v>
      </c>
      <c r="B46" s="70" t="s">
        <v>119</v>
      </c>
      <c r="C46" s="124" t="s">
        <v>134</v>
      </c>
      <c r="D46" s="124"/>
      <c r="E46" s="124"/>
      <c r="F46" s="124"/>
      <c r="G46" s="124"/>
      <c r="H46" s="124"/>
    </row>
    <row r="47" spans="1:8" ht="46.5" customHeight="1" x14ac:dyDescent="0.25">
      <c r="A47" s="69">
        <v>9121200</v>
      </c>
      <c r="B47" s="70" t="s">
        <v>124</v>
      </c>
      <c r="C47" s="124" t="s">
        <v>125</v>
      </c>
      <c r="D47" s="124"/>
      <c r="E47" s="124"/>
      <c r="F47" s="124"/>
      <c r="G47" s="124"/>
      <c r="H47" s="124"/>
    </row>
    <row r="48" spans="1:8" ht="46.5" customHeight="1" x14ac:dyDescent="0.25">
      <c r="A48" s="128" t="s">
        <v>162</v>
      </c>
      <c r="B48" s="128"/>
      <c r="C48" s="128"/>
      <c r="D48" s="128"/>
      <c r="E48" s="128"/>
      <c r="F48" s="128"/>
      <c r="G48" s="128"/>
      <c r="H48" s="128"/>
    </row>
    <row r="49" spans="1:8" ht="10.5" customHeight="1" x14ac:dyDescent="0.25">
      <c r="A49" s="75"/>
      <c r="B49" s="75"/>
      <c r="C49" s="75"/>
      <c r="D49" s="75"/>
      <c r="E49" s="75"/>
      <c r="F49" s="75"/>
      <c r="G49" s="75"/>
      <c r="H49" s="75"/>
    </row>
    <row r="50" spans="1:8" ht="40.5" customHeight="1" x14ac:dyDescent="0.25">
      <c r="A50" s="113" t="s">
        <v>135</v>
      </c>
      <c r="B50" s="113"/>
      <c r="C50" s="113"/>
      <c r="D50" s="113"/>
      <c r="E50" s="113"/>
      <c r="F50" s="113"/>
      <c r="G50" s="113"/>
      <c r="H50" s="113"/>
    </row>
    <row r="51" spans="1:8" ht="27" customHeight="1" x14ac:dyDescent="0.25">
      <c r="A51" s="72"/>
      <c r="B51" s="73"/>
      <c r="C51" s="74"/>
      <c r="D51" s="74"/>
      <c r="E51" s="74"/>
      <c r="F51" s="74"/>
      <c r="G51" s="74"/>
      <c r="H51" s="74"/>
    </row>
    <row r="52" spans="1:8" ht="35.25" customHeight="1" x14ac:dyDescent="0.25">
      <c r="A52" s="117" t="s">
        <v>136</v>
      </c>
      <c r="B52" s="117"/>
      <c r="C52" s="117"/>
      <c r="D52" s="117"/>
      <c r="E52" s="117"/>
      <c r="F52" s="117"/>
      <c r="G52" s="117"/>
      <c r="H52" s="117"/>
    </row>
    <row r="53" spans="1:8" ht="66" customHeight="1" x14ac:dyDescent="0.25">
      <c r="A53" s="127" t="s">
        <v>150</v>
      </c>
      <c r="B53" s="127"/>
      <c r="C53" s="127"/>
      <c r="D53" s="127"/>
      <c r="E53" s="127"/>
      <c r="F53" s="127"/>
      <c r="G53" s="127"/>
      <c r="H53" s="127"/>
    </row>
    <row r="54" spans="1:8" ht="47.25" customHeight="1" x14ac:dyDescent="0.25">
      <c r="A54" s="127" t="s">
        <v>149</v>
      </c>
      <c r="B54" s="127"/>
      <c r="C54" s="127"/>
      <c r="D54" s="127"/>
      <c r="E54" s="127"/>
      <c r="F54" s="127"/>
      <c r="G54" s="127"/>
      <c r="H54" s="127"/>
    </row>
    <row r="55" spans="1:8" x14ac:dyDescent="0.25">
      <c r="A55" s="72"/>
      <c r="B55" s="73"/>
      <c r="C55" s="74"/>
      <c r="D55" s="74"/>
      <c r="E55" s="74"/>
      <c r="F55" s="74"/>
      <c r="G55" s="74"/>
      <c r="H55" s="74"/>
    </row>
    <row r="56" spans="1:8" ht="15.75" x14ac:dyDescent="0.25">
      <c r="A56" s="117" t="s">
        <v>98</v>
      </c>
      <c r="B56" s="117"/>
      <c r="C56" s="117"/>
      <c r="D56" s="117"/>
      <c r="E56" s="117"/>
      <c r="F56" s="117"/>
      <c r="G56" s="117"/>
      <c r="H56" s="117"/>
    </row>
    <row r="57" spans="1:8" ht="59.25" customHeight="1" x14ac:dyDescent="0.25">
      <c r="A57" s="113" t="s">
        <v>105</v>
      </c>
      <c r="B57" s="113"/>
      <c r="C57" s="113"/>
      <c r="D57" s="113"/>
      <c r="E57" s="113"/>
      <c r="F57" s="113"/>
      <c r="G57" s="113"/>
      <c r="H57" s="113"/>
    </row>
    <row r="58" spans="1:8" ht="42.75" customHeight="1" x14ac:dyDescent="0.25">
      <c r="B58" s="66"/>
    </row>
    <row r="61" spans="1:8" ht="50.25" customHeight="1" x14ac:dyDescent="0.25"/>
  </sheetData>
  <mergeCells count="32">
    <mergeCell ref="A54:H54"/>
    <mergeCell ref="C46:H46"/>
    <mergeCell ref="C47:H47"/>
    <mergeCell ref="A48:H48"/>
    <mergeCell ref="A57:H57"/>
    <mergeCell ref="A7:H7"/>
    <mergeCell ref="A16:H16"/>
    <mergeCell ref="A21:H21"/>
    <mergeCell ref="C23:H23"/>
    <mergeCell ref="C24:H40"/>
    <mergeCell ref="A19:H19"/>
    <mergeCell ref="A56:H56"/>
    <mergeCell ref="C41:H41"/>
    <mergeCell ref="C42:H42"/>
    <mergeCell ref="C43:H43"/>
    <mergeCell ref="C44:H45"/>
    <mergeCell ref="A9:H9"/>
    <mergeCell ref="A50:H50"/>
    <mergeCell ref="A52:H52"/>
    <mergeCell ref="A53:H53"/>
    <mergeCell ref="A10:H10"/>
    <mergeCell ref="A12:H12"/>
    <mergeCell ref="A15:H15"/>
    <mergeCell ref="A17:H17"/>
    <mergeCell ref="A18:H18"/>
    <mergeCell ref="A14:B14"/>
    <mergeCell ref="A6:H6"/>
    <mergeCell ref="A1:H1"/>
    <mergeCell ref="A2:H2"/>
    <mergeCell ref="A3:H3"/>
    <mergeCell ref="A4:H4"/>
    <mergeCell ref="A5:H5"/>
  </mergeCells>
  <pageMargins left="1.1811023622047245" right="0.2" top="0.74803149606299213" bottom="0.44" header="0.31496062992125984" footer="0.31496062992125984"/>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I-1a - waste generation</vt:lpstr>
      <vt:lpstr>I-1b-waste by economic activity</vt: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Потапова Наталия Александровна</cp:lastModifiedBy>
  <cp:lastPrinted>2025-07-14T09:02:15Z</cp:lastPrinted>
  <dcterms:created xsi:type="dcterms:W3CDTF">2011-05-01T09:55:58Z</dcterms:created>
  <dcterms:modified xsi:type="dcterms:W3CDTF">2025-07-28T07:53:08Z</dcterms:modified>
</cp:coreProperties>
</file>