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ВВП по источникам доходов" sheetId="1" r:id="rId1"/>
  </sheets>
  <calcPr calcId="144525"/>
</workbook>
</file>

<file path=xl/calcChain.xml><?xml version="1.0" encoding="utf-8"?>
<calcChain xmlns="http://schemas.openxmlformats.org/spreadsheetml/2006/main">
  <c r="E55" i="1" l="1"/>
  <c r="D55" i="1"/>
  <c r="C55" i="1"/>
  <c r="B55" i="1"/>
  <c r="F116" i="1" l="1"/>
  <c r="F104" i="1"/>
  <c r="F92" i="1"/>
  <c r="B79" i="1"/>
  <c r="C79" i="1"/>
  <c r="D79" i="1"/>
  <c r="E79" i="1"/>
  <c r="F67" i="1"/>
  <c r="F55" i="1"/>
  <c r="B42" i="1"/>
  <c r="B17" i="1" s="1"/>
  <c r="C42" i="1"/>
  <c r="D42" i="1"/>
  <c r="D17" i="1" s="1"/>
  <c r="E42" i="1"/>
  <c r="F30" i="1"/>
  <c r="E16" i="1"/>
  <c r="D16" i="1"/>
  <c r="C16" i="1"/>
  <c r="B16" i="1"/>
  <c r="F79" i="1" l="1"/>
  <c r="E17" i="1"/>
  <c r="F42" i="1"/>
  <c r="C17" i="1"/>
  <c r="F115" i="1"/>
  <c r="F17" i="1" l="1"/>
  <c r="D78" i="1"/>
  <c r="E78" i="1"/>
  <c r="C78" i="1"/>
  <c r="B78" i="1"/>
  <c r="D54" i="1"/>
  <c r="E54" i="1"/>
  <c r="D41" i="1"/>
  <c r="C54" i="1"/>
  <c r="C41" i="1" s="1"/>
  <c r="B54" i="1"/>
  <c r="B41" i="1" s="1"/>
  <c r="E41" i="1"/>
  <c r="F103" i="1"/>
  <c r="F91" i="1"/>
  <c r="F66" i="1"/>
  <c r="F29" i="1"/>
  <c r="F54" i="1" l="1"/>
  <c r="F16" i="1"/>
  <c r="F78" i="1"/>
  <c r="F41" i="1"/>
</calcChain>
</file>

<file path=xl/sharedStrings.xml><?xml version="1.0" encoding="utf-8"?>
<sst xmlns="http://schemas.openxmlformats.org/spreadsheetml/2006/main" count="380" uniqueCount="318">
  <si>
    <t>Валовой внутренний продукт по источникам доходов *</t>
  </si>
  <si>
    <t>(в текущих ценах; миллиардов рублей, с 2016 г. – миллионов рублей)</t>
  </si>
  <si>
    <t>I</t>
  </si>
  <si>
    <t>II</t>
  </si>
  <si>
    <t>III</t>
  </si>
  <si>
    <t>IV</t>
  </si>
  <si>
    <t>I – IV</t>
  </si>
  <si>
    <t>Валовой внутренний продукт</t>
  </si>
  <si>
    <t>29 184,1</t>
  </si>
  <si>
    <t>33 010,8</t>
  </si>
  <si>
    <t>41 621,0</t>
  </si>
  <si>
    <t>38 275,4</t>
  </si>
  <si>
    <t>142 091,3</t>
  </si>
  <si>
    <t>32 908,4</t>
  </si>
  <si>
    <t>39 228,8</t>
  </si>
  <si>
    <t>50 005,7</t>
  </si>
  <si>
    <t>48 322,9</t>
  </si>
  <si>
    <t>170 465,8</t>
  </si>
  <si>
    <t>46 605,3</t>
  </si>
  <si>
    <t>64 619,6</t>
  </si>
  <si>
    <t>86 117,2</t>
  </si>
  <si>
    <t>109 902,9</t>
  </si>
  <si>
    <t>307 245,0</t>
  </si>
  <si>
    <t>106 219,2</t>
  </si>
  <si>
    <t>137 504,7</t>
  </si>
  <si>
    <t>147 970,6</t>
  </si>
  <si>
    <t>155 922,2</t>
  </si>
  <si>
    <t>547 616,7</t>
  </si>
  <si>
    <t>137 013,6</t>
  </si>
  <si>
    <t>163 720,3</t>
  </si>
  <si>
    <t>185 736,8</t>
  </si>
  <si>
    <t>184 217,8</t>
  </si>
  <si>
    <t>670 688,5</t>
  </si>
  <si>
    <t>166 702,1</t>
  </si>
  <si>
    <t>191 256,8</t>
  </si>
  <si>
    <t>226 355,6</t>
  </si>
  <si>
    <t>221 478,2</t>
  </si>
  <si>
    <t>805 792,7</t>
  </si>
  <si>
    <t>198 213,1</t>
  </si>
  <si>
    <t>215 975,9</t>
  </si>
  <si>
    <t>245 244,1</t>
  </si>
  <si>
    <t>239 665,0</t>
  </si>
  <si>
    <t>899 098,1</t>
  </si>
  <si>
    <t>21 121,7</t>
  </si>
  <si>
    <t>23 052,5</t>
  </si>
  <si>
    <t>25 720,6</t>
  </si>
  <si>
    <t>25 054,2</t>
  </si>
  <si>
    <t>94 949,0</t>
  </si>
  <si>
    <t>22 652,4</t>
  </si>
  <si>
    <t>25 341,2</t>
  </si>
  <si>
    <t>28 569,2</t>
  </si>
  <si>
    <t>29 185,4</t>
  </si>
  <si>
    <t>105 748,2</t>
  </si>
  <si>
    <t>в том числе:</t>
  </si>
  <si>
    <t>Оплата труда работников</t>
  </si>
  <si>
    <t>14 976,3</t>
  </si>
  <si>
    <t>16 577,3</t>
  </si>
  <si>
    <t>16 977,9</t>
  </si>
  <si>
    <t>17 056,8</t>
  </si>
  <si>
    <t>65 588,3</t>
  </si>
  <si>
    <t>17 117,5</t>
  </si>
  <si>
    <t>19 738,9</t>
  </si>
  <si>
    <t>21 311,0</t>
  </si>
  <si>
    <t>23 375,3</t>
  </si>
  <si>
    <t>81 542,7</t>
  </si>
  <si>
    <t>24 029,7</t>
  </si>
  <si>
    <t>27 476,6</t>
  </si>
  <si>
    <t>33 024,0</t>
  </si>
  <si>
    <t>40 906,3</t>
  </si>
  <si>
    <t>125 436,6</t>
  </si>
  <si>
    <t>47 879,4</t>
  </si>
  <si>
    <t>56 501,7</t>
  </si>
  <si>
    <t>63 477,9</t>
  </si>
  <si>
    <t>69 867,0</t>
  </si>
  <si>
    <t>237 726,0</t>
  </si>
  <si>
    <t>74 611,6</t>
  </si>
  <si>
    <t>82 787,4</t>
  </si>
  <si>
    <t>89 766,5</t>
  </si>
  <si>
    <t>91 894,4</t>
  </si>
  <si>
    <t>339 059,9</t>
  </si>
  <si>
    <t>90 147,9</t>
  </si>
  <si>
    <t>98 956,3</t>
  </si>
  <si>
    <t>103 331,7</t>
  </si>
  <si>
    <t>105 381,5</t>
  </si>
  <si>
    <t>397 817,4</t>
  </si>
  <si>
    <t>100 791,5</t>
  </si>
  <si>
    <t>107 376,3</t>
  </si>
  <si>
    <t>110 170,6</t>
  </si>
  <si>
    <t>110 946,6</t>
  </si>
  <si>
    <t>429 285,0</t>
  </si>
  <si>
    <t>10 650,6</t>
  </si>
  <si>
    <t>11 301,7</t>
  </si>
  <si>
    <t>11 412,1</t>
  </si>
  <si>
    <t>11 480,0</t>
  </si>
  <si>
    <t>44 844,4</t>
  </si>
  <si>
    <t>11 294,3</t>
  </si>
  <si>
    <t>12 241,7</t>
  </si>
  <si>
    <t>12 653,7</t>
  </si>
  <si>
    <t>13 477,2</t>
  </si>
  <si>
    <t>49 666,9</t>
  </si>
  <si>
    <t>Налоги на производство и импорт</t>
  </si>
  <si>
    <t>6 543,4</t>
  </si>
  <si>
    <t>6 708,5</t>
  </si>
  <si>
    <t>7 843,8</t>
  </si>
  <si>
    <t>8 856,9</t>
  </si>
  <si>
    <t>29 952,6</t>
  </si>
  <si>
    <t>6 347,4</t>
  </si>
  <si>
    <t>7 316,2</t>
  </si>
  <si>
    <t>8 175,4</t>
  </si>
  <si>
    <t>9 373,9</t>
  </si>
  <si>
    <t>31 212,9</t>
  </si>
  <si>
    <t>7 500,1</t>
  </si>
  <si>
    <t>11 140,3</t>
  </si>
  <si>
    <t>13 729,1</t>
  </si>
  <si>
    <t>19 997,2</t>
  </si>
  <si>
    <t>52 366,7</t>
  </si>
  <si>
    <t>17 761,9</t>
  </si>
  <si>
    <t>23 193,1</t>
  </si>
  <si>
    <t>24 529,6</t>
  </si>
  <si>
    <t>28 120,3</t>
  </si>
  <si>
    <t>93 604,9</t>
  </si>
  <si>
    <t>24 381,8</t>
  </si>
  <si>
    <t>28 348,7</t>
  </si>
  <si>
    <t>29 973,6</t>
  </si>
  <si>
    <t>30 414,0</t>
  </si>
  <si>
    <t>113 118,1</t>
  </si>
  <si>
    <t>29 097,3</t>
  </si>
  <si>
    <t>31 648,1</t>
  </si>
  <si>
    <t>34 943,3</t>
  </si>
  <si>
    <t>38 552,8</t>
  </si>
  <si>
    <t>134 241,5</t>
  </si>
  <si>
    <t>40 010,9</t>
  </si>
  <si>
    <t>40 622,9</t>
  </si>
  <si>
    <t>41 211,3</t>
  </si>
  <si>
    <t>43 522,6</t>
  </si>
  <si>
    <t>165 367,7</t>
  </si>
  <si>
    <t>4 220,9</t>
  </si>
  <si>
    <t>4 558,9</t>
  </si>
  <si>
    <t>4 429,6</t>
  </si>
  <si>
    <t>4 588,7</t>
  </si>
  <si>
    <t>17 798,1</t>
  </si>
  <si>
    <t>4 547,8</t>
  </si>
  <si>
    <t>4 563,1</t>
  </si>
  <si>
    <t>4 453,4</t>
  </si>
  <si>
    <t>5 094,0</t>
  </si>
  <si>
    <t>18 658,3</t>
  </si>
  <si>
    <t>на продукты</t>
  </si>
  <si>
    <t>5 863,5</t>
  </si>
  <si>
    <t>6 032,5</t>
  </si>
  <si>
    <t>7 152,5</t>
  </si>
  <si>
    <t>8 066,5</t>
  </si>
  <si>
    <t>27 115,0</t>
  </si>
  <si>
    <t>5 693,5</t>
  </si>
  <si>
    <t>6 539,0</t>
  </si>
  <si>
    <t>7 353,7</t>
  </si>
  <si>
    <t>8 527,5</t>
  </si>
  <si>
    <t>28 113,7</t>
  </si>
  <si>
    <t>6 811,0</t>
  </si>
  <si>
    <t>10 388,0</t>
  </si>
  <si>
    <t>12 968,4</t>
  </si>
  <si>
    <t>19 161,7</t>
  </si>
  <si>
    <t>49 329,1</t>
  </si>
  <si>
    <t>16 351,5</t>
  </si>
  <si>
    <t>21 245,7</t>
  </si>
  <si>
    <t>22 314,3</t>
  </si>
  <si>
    <t>26 070,3</t>
  </si>
  <si>
    <t>85 981,8</t>
  </si>
  <si>
    <t>22 005,0</t>
  </si>
  <si>
    <t>25 549,2</t>
  </si>
  <si>
    <t>27 070,9</t>
  </si>
  <si>
    <t>27 523,4</t>
  </si>
  <si>
    <t>102 148,5</t>
  </si>
  <si>
    <t>25 808,5</t>
  </si>
  <si>
    <t>27 880,2</t>
  </si>
  <si>
    <t>30 834,5</t>
  </si>
  <si>
    <t>34 288,0</t>
  </si>
  <si>
    <t>118 811,2</t>
  </si>
  <si>
    <t>35 448,9</t>
  </si>
  <si>
    <t>35 461,1</t>
  </si>
  <si>
    <t>35 900,1</t>
  </si>
  <si>
    <t>38 473,0</t>
  </si>
  <si>
    <t>145 283,1</t>
  </si>
  <si>
    <t>3 633,1</t>
  </si>
  <si>
    <t>3 974,1</t>
  </si>
  <si>
    <t>3 840,4</t>
  </si>
  <si>
    <t>4 065,1</t>
  </si>
  <si>
    <t>15 512,7</t>
  </si>
  <si>
    <t>3 938,7</t>
  </si>
  <si>
    <t>3 963,1</t>
  </si>
  <si>
    <t>3 864,9</t>
  </si>
  <si>
    <t>4 500,5</t>
  </si>
  <si>
    <t>16 267,2</t>
  </si>
  <si>
    <t>другие налоги на производство</t>
  </si>
  <si>
    <t>2 837,6</t>
  </si>
  <si>
    <t>3 099,2</t>
  </si>
  <si>
    <t>3 037,6</t>
  </si>
  <si>
    <t>1 410,4</t>
  </si>
  <si>
    <t>1 947,4</t>
  </si>
  <si>
    <t>2 215,3</t>
  </si>
  <si>
    <t>2 050,0</t>
  </si>
  <si>
    <t>7 623,1</t>
  </si>
  <si>
    <t>2 376,8</t>
  </si>
  <si>
    <t>2 799,5</t>
  </si>
  <si>
    <t>2 902,7</t>
  </si>
  <si>
    <t>2 890,6</t>
  </si>
  <si>
    <t>10 969,6</t>
  </si>
  <si>
    <t>3 288,8</t>
  </si>
  <si>
    <t>3 767,9</t>
  </si>
  <si>
    <t>4 108,8</t>
  </si>
  <si>
    <t>4 264,8</t>
  </si>
  <si>
    <t>15 430,3</t>
  </si>
  <si>
    <t>4 562,0</t>
  </si>
  <si>
    <t>5 161,8</t>
  </si>
  <si>
    <t>5 311,2</t>
  </si>
  <si>
    <t>5 049,6</t>
  </si>
  <si>
    <t>20 084,6</t>
  </si>
  <si>
    <t>2 285,4</t>
  </si>
  <si>
    <t>2 391,1</t>
  </si>
  <si>
    <t>Субсидии на производство и импорт (–)</t>
  </si>
  <si>
    <t>1 942,7</t>
  </si>
  <si>
    <t>1 934,5</t>
  </si>
  <si>
    <t>1 872,2</t>
  </si>
  <si>
    <t>2 061,0</t>
  </si>
  <si>
    <t>7 810,4</t>
  </si>
  <si>
    <t>1 917,9</t>
  </si>
  <si>
    <t>1 809,3</t>
  </si>
  <si>
    <t>1 534,4</t>
  </si>
  <si>
    <t>1 983,2</t>
  </si>
  <si>
    <t>7 244,8</t>
  </si>
  <si>
    <t>2 245,3</t>
  </si>
  <si>
    <t>2 436,0</t>
  </si>
  <si>
    <t>3 069,8</t>
  </si>
  <si>
    <t>5 382,0</t>
  </si>
  <si>
    <t>13 133,1</t>
  </si>
  <si>
    <t>4 185,5</t>
  </si>
  <si>
    <t>4 135,4</t>
  </si>
  <si>
    <t>4 449,6</t>
  </si>
  <si>
    <t>5 888,1</t>
  </si>
  <si>
    <t>18 658,6</t>
  </si>
  <si>
    <t>5 830,3</t>
  </si>
  <si>
    <t>5 383,7</t>
  </si>
  <si>
    <t>5 256,4</t>
  </si>
  <si>
    <t>6 098,1</t>
  </si>
  <si>
    <t>22 568,5</t>
  </si>
  <si>
    <t>5 388,0</t>
  </si>
  <si>
    <t>5 963,9</t>
  </si>
  <si>
    <t>6 331,9</t>
  </si>
  <si>
    <t>7 126,2</t>
  </si>
  <si>
    <t>24 810,0</t>
  </si>
  <si>
    <t>7 850,2</t>
  </si>
  <si>
    <t>7 315,7</t>
  </si>
  <si>
    <t>10 294,6</t>
  </si>
  <si>
    <t>10 743,8</t>
  </si>
  <si>
    <t>36 204,3</t>
  </si>
  <si>
    <t>1 126,3</t>
  </si>
  <si>
    <t>3 529,8</t>
  </si>
  <si>
    <t>3 049,4</t>
  </si>
  <si>
    <t>5 836,7</t>
  </si>
  <si>
    <t>5 460,6</t>
  </si>
  <si>
    <t>7 582,4</t>
  </si>
  <si>
    <t>6 978,1</t>
  </si>
  <si>
    <t>25 857,8</t>
  </si>
  <si>
    <t>2 577,5</t>
  </si>
  <si>
    <t>2 259,8</t>
  </si>
  <si>
    <t>другие субсидии на производство</t>
  </si>
  <si>
    <t>–</t>
  </si>
  <si>
    <t>2 013,5</t>
  </si>
  <si>
    <t>1 855,1</t>
  </si>
  <si>
    <t>2 712,2</t>
  </si>
  <si>
    <t>3 765,7</t>
  </si>
  <si>
    <t>10 346,5</t>
  </si>
  <si>
    <t>Валовая прибыль экономики и валовые смешанные доходы</t>
  </si>
  <si>
    <t>9 607,1</t>
  </si>
  <si>
    <t>11 659,5</t>
  </si>
  <si>
    <t>18 671,5</t>
  </si>
  <si>
    <t>14 422,7</t>
  </si>
  <si>
    <t>54 360,8</t>
  </si>
  <si>
    <t>11 361,4</t>
  </si>
  <si>
    <t>13 983,0</t>
  </si>
  <si>
    <t>22 053,7</t>
  </si>
  <si>
    <t>17 556,9</t>
  </si>
  <si>
    <t>64 955,0</t>
  </si>
  <si>
    <t>17 320,8</t>
  </si>
  <si>
    <t>28 438,7</t>
  </si>
  <si>
    <t>42 433,9</t>
  </si>
  <si>
    <t>54 381,4</t>
  </si>
  <si>
    <t>142 574,8</t>
  </si>
  <si>
    <t>44 763,4</t>
  </si>
  <si>
    <t>61 945,3</t>
  </si>
  <si>
    <t>64 412,7</t>
  </si>
  <si>
    <t>63 823,0</t>
  </si>
  <si>
    <t>234 944,4</t>
  </si>
  <si>
    <t>43 850,5</t>
  </si>
  <si>
    <t>57 967,9</t>
  </si>
  <si>
    <t>71 253,1</t>
  </si>
  <si>
    <t>68 007,5</t>
  </si>
  <si>
    <t>241 079,0</t>
  </si>
  <si>
    <t>52 844,9</t>
  </si>
  <si>
    <t>66 616,3</t>
  </si>
  <si>
    <t>94 412,5</t>
  </si>
  <si>
    <t>84 670,1</t>
  </si>
  <si>
    <t>298 543,8</t>
  </si>
  <si>
    <t>65 260,9</t>
  </si>
  <si>
    <t>75 292,4</t>
  </si>
  <si>
    <t>104 156,8</t>
  </si>
  <si>
    <t>95 939,6</t>
  </si>
  <si>
    <t>340 649,7</t>
  </si>
  <si>
    <t>6 950,8</t>
  </si>
  <si>
    <t>8 036,0</t>
  </si>
  <si>
    <t>10 737,7</t>
  </si>
  <si>
    <t>10 111,8</t>
  </si>
  <si>
    <t>35 836,3</t>
  </si>
  <si>
    <t>7 534,9</t>
  </si>
  <si>
    <t>9 262,2</t>
  </si>
  <si>
    <t>12 130,4</t>
  </si>
  <si>
    <t>11 544,9</t>
  </si>
  <si>
    <t>40 472,4</t>
  </si>
  <si>
    <t>* Данные приведены в фактически действовавших ценах, с 2016 года – в масштабе цен, действующем с
1 июля 2016 г. (уменьшение в 10 000 раз).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</si>
</sst>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5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 indent="1"/>
    </xf>
    <xf numFmtId="164" fontId="3" fillId="0" borderId="4" xfId="0" applyNumberFormat="1" applyFont="1" applyBorder="1" applyAlignment="1">
      <alignment horizontal="right" vertical="center" wrapText="1" indent="1"/>
    </xf>
    <xf numFmtId="164" fontId="3" fillId="0" borderId="5" xfId="0" applyNumberFormat="1" applyFont="1" applyBorder="1" applyAlignment="1">
      <alignment horizontal="right" vertical="center" wrapText="1" indent="1"/>
    </xf>
    <xf numFmtId="164" fontId="3" fillId="0" borderId="6" xfId="0" applyNumberFormat="1" applyFont="1" applyBorder="1" applyAlignment="1">
      <alignment horizontal="right" vertical="center" wrapText="1" indent="1"/>
    </xf>
    <xf numFmtId="164" fontId="2" fillId="0" borderId="0" xfId="0" applyNumberFormat="1" applyFont="1" applyAlignment="1">
      <alignment horizontal="right" vertical="center" wrapText="1" indent="1"/>
    </xf>
    <xf numFmtId="164" fontId="2" fillId="0" borderId="4" xfId="0" applyNumberFormat="1" applyFont="1" applyBorder="1" applyAlignment="1">
      <alignment horizontal="right" vertical="center" wrapText="1" indent="1"/>
    </xf>
    <xf numFmtId="164" fontId="2" fillId="0" borderId="5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  <xf numFmtId="164" fontId="3" fillId="0" borderId="9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6" width="13.7109375" customWidth="1"/>
  </cols>
  <sheetData>
    <row r="1" spans="1:6" ht="18" x14ac:dyDescent="0.25">
      <c r="A1" s="24" t="s">
        <v>0</v>
      </c>
      <c r="B1" s="24"/>
      <c r="C1" s="24"/>
      <c r="D1" s="24"/>
      <c r="E1" s="24"/>
      <c r="F1" s="24"/>
    </row>
    <row r="2" spans="1:6" ht="15" customHeight="1" x14ac:dyDescent="0.25">
      <c r="A2" s="1"/>
      <c r="B2" s="1"/>
      <c r="C2" s="1"/>
      <c r="D2" s="1"/>
      <c r="E2" s="1"/>
      <c r="F2" s="1"/>
    </row>
    <row r="3" spans="1:6" x14ac:dyDescent="0.25">
      <c r="A3" s="25" t="s">
        <v>1</v>
      </c>
      <c r="B3" s="25"/>
      <c r="C3" s="25"/>
      <c r="D3" s="25"/>
      <c r="E3" s="25"/>
      <c r="F3" s="25"/>
    </row>
    <row r="4" spans="1:6" ht="15.75" thickBot="1" x14ac:dyDescent="0.3">
      <c r="A4" s="2"/>
    </row>
    <row r="5" spans="1:6" ht="15.75" thickBot="1" x14ac:dyDescent="0.3">
      <c r="A5" s="3"/>
      <c r="B5" s="4" t="s">
        <v>2</v>
      </c>
      <c r="C5" s="3" t="s">
        <v>3</v>
      </c>
      <c r="D5" s="4" t="s">
        <v>4</v>
      </c>
      <c r="E5" s="5" t="s">
        <v>5</v>
      </c>
      <c r="F5" s="3" t="s">
        <v>6</v>
      </c>
    </row>
    <row r="6" spans="1:6" ht="15" customHeight="1" x14ac:dyDescent="0.25">
      <c r="A6" s="6" t="s">
        <v>7</v>
      </c>
      <c r="B6" s="13"/>
      <c r="C6" s="14"/>
      <c r="D6" s="15"/>
      <c r="E6" s="15"/>
      <c r="F6" s="15"/>
    </row>
    <row r="7" spans="1:6" x14ac:dyDescent="0.25">
      <c r="A7" s="7">
        <v>2009</v>
      </c>
      <c r="B7" s="13" t="s">
        <v>8</v>
      </c>
      <c r="C7" s="14" t="s">
        <v>9</v>
      </c>
      <c r="D7" s="15" t="s">
        <v>10</v>
      </c>
      <c r="E7" s="15" t="s">
        <v>11</v>
      </c>
      <c r="F7" s="15" t="s">
        <v>12</v>
      </c>
    </row>
    <row r="8" spans="1:6" x14ac:dyDescent="0.25">
      <c r="A8" s="7">
        <v>2010</v>
      </c>
      <c r="B8" s="13" t="s">
        <v>13</v>
      </c>
      <c r="C8" s="14" t="s">
        <v>14</v>
      </c>
      <c r="D8" s="15" t="s">
        <v>15</v>
      </c>
      <c r="E8" s="15" t="s">
        <v>16</v>
      </c>
      <c r="F8" s="15" t="s">
        <v>17</v>
      </c>
    </row>
    <row r="9" spans="1:6" x14ac:dyDescent="0.25">
      <c r="A9" s="7">
        <v>2011</v>
      </c>
      <c r="B9" s="13" t="s">
        <v>18</v>
      </c>
      <c r="C9" s="14" t="s">
        <v>19</v>
      </c>
      <c r="D9" s="15" t="s">
        <v>20</v>
      </c>
      <c r="E9" s="15" t="s">
        <v>21</v>
      </c>
      <c r="F9" s="15" t="s">
        <v>22</v>
      </c>
    </row>
    <row r="10" spans="1:6" x14ac:dyDescent="0.25">
      <c r="A10" s="7">
        <v>2012</v>
      </c>
      <c r="B10" s="13" t="s">
        <v>23</v>
      </c>
      <c r="C10" s="14" t="s">
        <v>24</v>
      </c>
      <c r="D10" s="15" t="s">
        <v>25</v>
      </c>
      <c r="E10" s="15" t="s">
        <v>26</v>
      </c>
      <c r="F10" s="15" t="s">
        <v>27</v>
      </c>
    </row>
    <row r="11" spans="1:6" x14ac:dyDescent="0.25">
      <c r="A11" s="7">
        <v>2013</v>
      </c>
      <c r="B11" s="13" t="s">
        <v>28</v>
      </c>
      <c r="C11" s="14" t="s">
        <v>29</v>
      </c>
      <c r="D11" s="15" t="s">
        <v>30</v>
      </c>
      <c r="E11" s="15" t="s">
        <v>31</v>
      </c>
      <c r="F11" s="15" t="s">
        <v>32</v>
      </c>
    </row>
    <row r="12" spans="1:6" x14ac:dyDescent="0.25">
      <c r="A12" s="7">
        <v>2014</v>
      </c>
      <c r="B12" s="13" t="s">
        <v>33</v>
      </c>
      <c r="C12" s="14" t="s">
        <v>34</v>
      </c>
      <c r="D12" s="15" t="s">
        <v>35</v>
      </c>
      <c r="E12" s="15" t="s">
        <v>36</v>
      </c>
      <c r="F12" s="15" t="s">
        <v>37</v>
      </c>
    </row>
    <row r="13" spans="1:6" x14ac:dyDescent="0.25">
      <c r="A13" s="7">
        <v>2015</v>
      </c>
      <c r="B13" s="13" t="s">
        <v>38</v>
      </c>
      <c r="C13" s="14" t="s">
        <v>39</v>
      </c>
      <c r="D13" s="15" t="s">
        <v>40</v>
      </c>
      <c r="E13" s="15" t="s">
        <v>41</v>
      </c>
      <c r="F13" s="15" t="s">
        <v>42</v>
      </c>
    </row>
    <row r="14" spans="1:6" x14ac:dyDescent="0.25">
      <c r="A14" s="7">
        <v>2016</v>
      </c>
      <c r="B14" s="13" t="s">
        <v>43</v>
      </c>
      <c r="C14" s="14" t="s">
        <v>44</v>
      </c>
      <c r="D14" s="15" t="s">
        <v>45</v>
      </c>
      <c r="E14" s="15" t="s">
        <v>46</v>
      </c>
      <c r="F14" s="15" t="s">
        <v>47</v>
      </c>
    </row>
    <row r="15" spans="1:6" x14ac:dyDescent="0.25">
      <c r="A15" s="7">
        <v>2017</v>
      </c>
      <c r="B15" s="13" t="s">
        <v>48</v>
      </c>
      <c r="C15" s="14" t="s">
        <v>49</v>
      </c>
      <c r="D15" s="15" t="s">
        <v>50</v>
      </c>
      <c r="E15" s="15" t="s">
        <v>51</v>
      </c>
      <c r="F15" s="15" t="s">
        <v>52</v>
      </c>
    </row>
    <row r="16" spans="1:6" x14ac:dyDescent="0.25">
      <c r="A16" s="7">
        <v>2018</v>
      </c>
      <c r="B16" s="13">
        <f t="shared" ref="B16:E17" si="0">B29+B41-B78+B115</f>
        <v>26766.1</v>
      </c>
      <c r="C16" s="14">
        <f t="shared" si="0"/>
        <v>29341.8</v>
      </c>
      <c r="D16" s="15">
        <f t="shared" si="0"/>
        <v>33127.300000000003</v>
      </c>
      <c r="E16" s="15">
        <f t="shared" si="0"/>
        <v>33084.5</v>
      </c>
      <c r="F16" s="15">
        <f>B16+C16+D16+E16</f>
        <v>122319.7</v>
      </c>
    </row>
    <row r="17" spans="1:6" x14ac:dyDescent="0.25">
      <c r="A17" s="7">
        <v>2019</v>
      </c>
      <c r="B17" s="13">
        <f t="shared" si="0"/>
        <v>29566.3</v>
      </c>
      <c r="C17" s="14">
        <f t="shared" si="0"/>
        <v>32163</v>
      </c>
      <c r="D17" s="15">
        <f t="shared" si="0"/>
        <v>36871.899999999994</v>
      </c>
      <c r="E17" s="15">
        <f t="shared" si="0"/>
        <v>36130.9</v>
      </c>
      <c r="F17" s="15">
        <f>B17+C17+D17+E17</f>
        <v>134732.1</v>
      </c>
    </row>
    <row r="18" spans="1:6" ht="15" customHeight="1" x14ac:dyDescent="0.25">
      <c r="A18" s="7" t="s">
        <v>53</v>
      </c>
      <c r="B18" s="13"/>
      <c r="C18" s="14"/>
      <c r="D18" s="13"/>
      <c r="E18" s="16"/>
      <c r="F18" s="14"/>
    </row>
    <row r="19" spans="1:6" ht="15" customHeight="1" x14ac:dyDescent="0.25">
      <c r="A19" s="8" t="s">
        <v>54</v>
      </c>
      <c r="B19" s="13"/>
      <c r="C19" s="14"/>
      <c r="D19" s="13"/>
      <c r="E19" s="16"/>
      <c r="F19" s="14"/>
    </row>
    <row r="20" spans="1:6" x14ac:dyDescent="0.25">
      <c r="A20" s="7">
        <v>2009</v>
      </c>
      <c r="B20" s="13" t="s">
        <v>55</v>
      </c>
      <c r="C20" s="14" t="s">
        <v>56</v>
      </c>
      <c r="D20" s="15" t="s">
        <v>57</v>
      </c>
      <c r="E20" s="15" t="s">
        <v>58</v>
      </c>
      <c r="F20" s="15" t="s">
        <v>59</v>
      </c>
    </row>
    <row r="21" spans="1:6" x14ac:dyDescent="0.25">
      <c r="A21" s="7">
        <v>2010</v>
      </c>
      <c r="B21" s="13" t="s">
        <v>60</v>
      </c>
      <c r="C21" s="14" t="s">
        <v>61</v>
      </c>
      <c r="D21" s="15" t="s">
        <v>62</v>
      </c>
      <c r="E21" s="15" t="s">
        <v>63</v>
      </c>
      <c r="F21" s="15" t="s">
        <v>64</v>
      </c>
    </row>
    <row r="22" spans="1:6" x14ac:dyDescent="0.25">
      <c r="A22" s="7">
        <v>2011</v>
      </c>
      <c r="B22" s="13" t="s">
        <v>65</v>
      </c>
      <c r="C22" s="14" t="s">
        <v>66</v>
      </c>
      <c r="D22" s="15" t="s">
        <v>67</v>
      </c>
      <c r="E22" s="15" t="s">
        <v>68</v>
      </c>
      <c r="F22" s="15" t="s">
        <v>69</v>
      </c>
    </row>
    <row r="23" spans="1:6" x14ac:dyDescent="0.25">
      <c r="A23" s="7">
        <v>2012</v>
      </c>
      <c r="B23" s="13" t="s">
        <v>70</v>
      </c>
      <c r="C23" s="14" t="s">
        <v>71</v>
      </c>
      <c r="D23" s="15" t="s">
        <v>72</v>
      </c>
      <c r="E23" s="15" t="s">
        <v>73</v>
      </c>
      <c r="F23" s="15" t="s">
        <v>74</v>
      </c>
    </row>
    <row r="24" spans="1:6" x14ac:dyDescent="0.25">
      <c r="A24" s="7">
        <v>2013</v>
      </c>
      <c r="B24" s="13" t="s">
        <v>75</v>
      </c>
      <c r="C24" s="14" t="s">
        <v>76</v>
      </c>
      <c r="D24" s="15" t="s">
        <v>77</v>
      </c>
      <c r="E24" s="15" t="s">
        <v>78</v>
      </c>
      <c r="F24" s="15" t="s">
        <v>79</v>
      </c>
    </row>
    <row r="25" spans="1:6" x14ac:dyDescent="0.25">
      <c r="A25" s="7">
        <v>2014</v>
      </c>
      <c r="B25" s="13" t="s">
        <v>80</v>
      </c>
      <c r="C25" s="14" t="s">
        <v>81</v>
      </c>
      <c r="D25" s="15" t="s">
        <v>82</v>
      </c>
      <c r="E25" s="15" t="s">
        <v>83</v>
      </c>
      <c r="F25" s="15" t="s">
        <v>84</v>
      </c>
    </row>
    <row r="26" spans="1:6" x14ac:dyDescent="0.25">
      <c r="A26" s="7">
        <v>2015</v>
      </c>
      <c r="B26" s="13" t="s">
        <v>85</v>
      </c>
      <c r="C26" s="14" t="s">
        <v>86</v>
      </c>
      <c r="D26" s="15" t="s">
        <v>87</v>
      </c>
      <c r="E26" s="15" t="s">
        <v>88</v>
      </c>
      <c r="F26" s="15" t="s">
        <v>89</v>
      </c>
    </row>
    <row r="27" spans="1:6" x14ac:dyDescent="0.25">
      <c r="A27" s="7">
        <v>2016</v>
      </c>
      <c r="B27" s="13" t="s">
        <v>90</v>
      </c>
      <c r="C27" s="14" t="s">
        <v>91</v>
      </c>
      <c r="D27" s="15" t="s">
        <v>92</v>
      </c>
      <c r="E27" s="15" t="s">
        <v>93</v>
      </c>
      <c r="F27" s="15" t="s">
        <v>94</v>
      </c>
    </row>
    <row r="28" spans="1:6" x14ac:dyDescent="0.25">
      <c r="A28" s="7">
        <v>2017</v>
      </c>
      <c r="B28" s="13" t="s">
        <v>95</v>
      </c>
      <c r="C28" s="14" t="s">
        <v>96</v>
      </c>
      <c r="D28" s="15" t="s">
        <v>97</v>
      </c>
      <c r="E28" s="15" t="s">
        <v>98</v>
      </c>
      <c r="F28" s="15" t="s">
        <v>99</v>
      </c>
    </row>
    <row r="29" spans="1:6" x14ac:dyDescent="0.25">
      <c r="A29" s="7">
        <v>2018</v>
      </c>
      <c r="B29" s="13">
        <v>13514</v>
      </c>
      <c r="C29" s="14">
        <v>14308.8</v>
      </c>
      <c r="D29" s="15">
        <v>14753.3</v>
      </c>
      <c r="E29" s="15">
        <v>15590.1</v>
      </c>
      <c r="F29" s="15">
        <f>B29+C29+D29+E29</f>
        <v>58166.2</v>
      </c>
    </row>
    <row r="30" spans="1:6" x14ac:dyDescent="0.25">
      <c r="A30" s="7">
        <v>2019</v>
      </c>
      <c r="B30" s="13">
        <v>15289.9</v>
      </c>
      <c r="C30" s="14">
        <v>16269.1</v>
      </c>
      <c r="D30" s="15">
        <v>16790.3</v>
      </c>
      <c r="E30" s="15">
        <v>17308.2</v>
      </c>
      <c r="F30" s="15">
        <f>B30+C30+D30+E30</f>
        <v>65657.5</v>
      </c>
    </row>
    <row r="31" spans="1:6" ht="30" customHeight="1" x14ac:dyDescent="0.25">
      <c r="A31" s="8" t="s">
        <v>100</v>
      </c>
      <c r="B31" s="13"/>
      <c r="C31" s="14"/>
      <c r="D31" s="13"/>
      <c r="E31" s="16"/>
      <c r="F31" s="14"/>
    </row>
    <row r="32" spans="1:6" x14ac:dyDescent="0.25">
      <c r="A32" s="7">
        <v>2009</v>
      </c>
      <c r="B32" s="13" t="s">
        <v>101</v>
      </c>
      <c r="C32" s="14" t="s">
        <v>102</v>
      </c>
      <c r="D32" s="15" t="s">
        <v>103</v>
      </c>
      <c r="E32" s="15" t="s">
        <v>104</v>
      </c>
      <c r="F32" s="15" t="s">
        <v>105</v>
      </c>
    </row>
    <row r="33" spans="1:6" x14ac:dyDescent="0.25">
      <c r="A33" s="7">
        <v>2010</v>
      </c>
      <c r="B33" s="13" t="s">
        <v>106</v>
      </c>
      <c r="C33" s="14" t="s">
        <v>107</v>
      </c>
      <c r="D33" s="15" t="s">
        <v>108</v>
      </c>
      <c r="E33" s="15" t="s">
        <v>109</v>
      </c>
      <c r="F33" s="15" t="s">
        <v>110</v>
      </c>
    </row>
    <row r="34" spans="1:6" x14ac:dyDescent="0.25">
      <c r="A34" s="7">
        <v>2011</v>
      </c>
      <c r="B34" s="13" t="s">
        <v>111</v>
      </c>
      <c r="C34" s="14" t="s">
        <v>112</v>
      </c>
      <c r="D34" s="15" t="s">
        <v>113</v>
      </c>
      <c r="E34" s="15" t="s">
        <v>114</v>
      </c>
      <c r="F34" s="15" t="s">
        <v>115</v>
      </c>
    </row>
    <row r="35" spans="1:6" x14ac:dyDescent="0.25">
      <c r="A35" s="7">
        <v>2012</v>
      </c>
      <c r="B35" s="13" t="s">
        <v>116</v>
      </c>
      <c r="C35" s="14" t="s">
        <v>117</v>
      </c>
      <c r="D35" s="15" t="s">
        <v>118</v>
      </c>
      <c r="E35" s="15" t="s">
        <v>119</v>
      </c>
      <c r="F35" s="15" t="s">
        <v>120</v>
      </c>
    </row>
    <row r="36" spans="1:6" x14ac:dyDescent="0.25">
      <c r="A36" s="7">
        <v>2013</v>
      </c>
      <c r="B36" s="13" t="s">
        <v>121</v>
      </c>
      <c r="C36" s="14" t="s">
        <v>122</v>
      </c>
      <c r="D36" s="15" t="s">
        <v>123</v>
      </c>
      <c r="E36" s="15" t="s">
        <v>124</v>
      </c>
      <c r="F36" s="15" t="s">
        <v>125</v>
      </c>
    </row>
    <row r="37" spans="1:6" x14ac:dyDescent="0.25">
      <c r="A37" s="7">
        <v>2014</v>
      </c>
      <c r="B37" s="13" t="s">
        <v>126</v>
      </c>
      <c r="C37" s="14" t="s">
        <v>127</v>
      </c>
      <c r="D37" s="15" t="s">
        <v>128</v>
      </c>
      <c r="E37" s="15" t="s">
        <v>129</v>
      </c>
      <c r="F37" s="15" t="s">
        <v>130</v>
      </c>
    </row>
    <row r="38" spans="1:6" x14ac:dyDescent="0.25">
      <c r="A38" s="7">
        <v>2015</v>
      </c>
      <c r="B38" s="13" t="s">
        <v>131</v>
      </c>
      <c r="C38" s="14" t="s">
        <v>132</v>
      </c>
      <c r="D38" s="15" t="s">
        <v>133</v>
      </c>
      <c r="E38" s="15" t="s">
        <v>134</v>
      </c>
      <c r="F38" s="15" t="s">
        <v>135</v>
      </c>
    </row>
    <row r="39" spans="1:6" x14ac:dyDescent="0.25">
      <c r="A39" s="7">
        <v>2016</v>
      </c>
      <c r="B39" s="13" t="s">
        <v>136</v>
      </c>
      <c r="C39" s="14" t="s">
        <v>137</v>
      </c>
      <c r="D39" s="15" t="s">
        <v>138</v>
      </c>
      <c r="E39" s="15" t="s">
        <v>139</v>
      </c>
      <c r="F39" s="15" t="s">
        <v>140</v>
      </c>
    </row>
    <row r="40" spans="1:6" x14ac:dyDescent="0.25">
      <c r="A40" s="7">
        <v>2017</v>
      </c>
      <c r="B40" s="13" t="s">
        <v>141</v>
      </c>
      <c r="C40" s="14" t="s">
        <v>142</v>
      </c>
      <c r="D40" s="15" t="s">
        <v>143</v>
      </c>
      <c r="E40" s="15" t="s">
        <v>144</v>
      </c>
      <c r="F40" s="15" t="s">
        <v>145</v>
      </c>
    </row>
    <row r="41" spans="1:6" x14ac:dyDescent="0.25">
      <c r="A41" s="7">
        <v>2018</v>
      </c>
      <c r="B41" s="13">
        <f>B54+B66</f>
        <v>5355.5999999999995</v>
      </c>
      <c r="C41" s="14">
        <f>C54+C66</f>
        <v>5670.8000000000011</v>
      </c>
      <c r="D41" s="14">
        <f t="shared" ref="D41:E42" si="1">D54+D66</f>
        <v>5622.9999999999991</v>
      </c>
      <c r="E41" s="14">
        <f t="shared" si="1"/>
        <v>5959.9</v>
      </c>
      <c r="F41" s="15">
        <f>B41+C41+D41+E41</f>
        <v>22609.300000000003</v>
      </c>
    </row>
    <row r="42" spans="1:6" x14ac:dyDescent="0.25">
      <c r="A42" s="7">
        <v>2019</v>
      </c>
      <c r="B42" s="13">
        <f>B55+B67</f>
        <v>5641.4</v>
      </c>
      <c r="C42" s="14">
        <f>C55+C67</f>
        <v>5384.4</v>
      </c>
      <c r="D42" s="14">
        <f t="shared" si="1"/>
        <v>5913.2000000000007</v>
      </c>
      <c r="E42" s="14">
        <f t="shared" si="1"/>
        <v>5873.5000000000009</v>
      </c>
      <c r="F42" s="15">
        <f>B42+C42+D42+E42</f>
        <v>22812.5</v>
      </c>
    </row>
    <row r="43" spans="1:6" ht="15" customHeight="1" x14ac:dyDescent="0.25">
      <c r="A43" s="7" t="s">
        <v>53</v>
      </c>
      <c r="B43" s="13"/>
      <c r="C43" s="14"/>
      <c r="D43" s="13"/>
      <c r="E43" s="16"/>
      <c r="F43" s="14"/>
    </row>
    <row r="44" spans="1:6" ht="15" customHeight="1" x14ac:dyDescent="0.25">
      <c r="A44" s="9" t="s">
        <v>146</v>
      </c>
      <c r="B44" s="13"/>
      <c r="C44" s="14"/>
      <c r="D44" s="13"/>
      <c r="E44" s="16"/>
      <c r="F44" s="14"/>
    </row>
    <row r="45" spans="1:6" x14ac:dyDescent="0.25">
      <c r="A45" s="7">
        <v>2009</v>
      </c>
      <c r="B45" s="13" t="s">
        <v>147</v>
      </c>
      <c r="C45" s="14" t="s">
        <v>148</v>
      </c>
      <c r="D45" s="15" t="s">
        <v>149</v>
      </c>
      <c r="E45" s="15" t="s">
        <v>150</v>
      </c>
      <c r="F45" s="15" t="s">
        <v>151</v>
      </c>
    </row>
    <row r="46" spans="1:6" x14ac:dyDescent="0.25">
      <c r="A46" s="7">
        <v>2010</v>
      </c>
      <c r="B46" s="13" t="s">
        <v>152</v>
      </c>
      <c r="C46" s="14" t="s">
        <v>153</v>
      </c>
      <c r="D46" s="15" t="s">
        <v>154</v>
      </c>
      <c r="E46" s="15" t="s">
        <v>155</v>
      </c>
      <c r="F46" s="15" t="s">
        <v>156</v>
      </c>
    </row>
    <row r="47" spans="1:6" x14ac:dyDescent="0.25">
      <c r="A47" s="7">
        <v>2011</v>
      </c>
      <c r="B47" s="13" t="s">
        <v>157</v>
      </c>
      <c r="C47" s="14" t="s">
        <v>158</v>
      </c>
      <c r="D47" s="15" t="s">
        <v>159</v>
      </c>
      <c r="E47" s="15" t="s">
        <v>160</v>
      </c>
      <c r="F47" s="15" t="s">
        <v>161</v>
      </c>
    </row>
    <row r="48" spans="1:6" x14ac:dyDescent="0.25">
      <c r="A48" s="7">
        <v>2012</v>
      </c>
      <c r="B48" s="13" t="s">
        <v>162</v>
      </c>
      <c r="C48" s="14" t="s">
        <v>163</v>
      </c>
      <c r="D48" s="15" t="s">
        <v>164</v>
      </c>
      <c r="E48" s="15" t="s">
        <v>165</v>
      </c>
      <c r="F48" s="15" t="s">
        <v>166</v>
      </c>
    </row>
    <row r="49" spans="1:6" x14ac:dyDescent="0.25">
      <c r="A49" s="7">
        <v>2013</v>
      </c>
      <c r="B49" s="13" t="s">
        <v>167</v>
      </c>
      <c r="C49" s="14" t="s">
        <v>168</v>
      </c>
      <c r="D49" s="15" t="s">
        <v>169</v>
      </c>
      <c r="E49" s="15" t="s">
        <v>170</v>
      </c>
      <c r="F49" s="15" t="s">
        <v>171</v>
      </c>
    </row>
    <row r="50" spans="1:6" x14ac:dyDescent="0.25">
      <c r="A50" s="7">
        <v>2014</v>
      </c>
      <c r="B50" s="13" t="s">
        <v>172</v>
      </c>
      <c r="C50" s="14" t="s">
        <v>173</v>
      </c>
      <c r="D50" s="15" t="s">
        <v>174</v>
      </c>
      <c r="E50" s="15" t="s">
        <v>175</v>
      </c>
      <c r="F50" s="15" t="s">
        <v>176</v>
      </c>
    </row>
    <row r="51" spans="1:6" x14ac:dyDescent="0.25">
      <c r="A51" s="7">
        <v>2015</v>
      </c>
      <c r="B51" s="13" t="s">
        <v>177</v>
      </c>
      <c r="C51" s="14" t="s">
        <v>178</v>
      </c>
      <c r="D51" s="15" t="s">
        <v>179</v>
      </c>
      <c r="E51" s="15" t="s">
        <v>180</v>
      </c>
      <c r="F51" s="15" t="s">
        <v>181</v>
      </c>
    </row>
    <row r="52" spans="1:6" x14ac:dyDescent="0.25">
      <c r="A52" s="7">
        <v>2016</v>
      </c>
      <c r="B52" s="13" t="s">
        <v>182</v>
      </c>
      <c r="C52" s="14" t="s">
        <v>183</v>
      </c>
      <c r="D52" s="15" t="s">
        <v>184</v>
      </c>
      <c r="E52" s="15" t="s">
        <v>185</v>
      </c>
      <c r="F52" s="15" t="s">
        <v>186</v>
      </c>
    </row>
    <row r="53" spans="1:6" x14ac:dyDescent="0.25">
      <c r="A53" s="7">
        <v>2017</v>
      </c>
      <c r="B53" s="13" t="s">
        <v>187</v>
      </c>
      <c r="C53" s="14" t="s">
        <v>188</v>
      </c>
      <c r="D53" s="15" t="s">
        <v>189</v>
      </c>
      <c r="E53" s="15" t="s">
        <v>190</v>
      </c>
      <c r="F53" s="15" t="s">
        <v>191</v>
      </c>
    </row>
    <row r="54" spans="1:6" x14ac:dyDescent="0.25">
      <c r="A54" s="7">
        <v>2018</v>
      </c>
      <c r="B54" s="13">
        <f>4392.2+290.2</f>
        <v>4682.3999999999996</v>
      </c>
      <c r="C54" s="14">
        <f>4663.6+323.1</f>
        <v>4986.7000000000007</v>
      </c>
      <c r="D54" s="15">
        <f>4670.9+319.7</f>
        <v>4990.5999999999995</v>
      </c>
      <c r="E54" s="15">
        <f>4959.8+339.4</f>
        <v>5299.2</v>
      </c>
      <c r="F54" s="15">
        <f>B54+C54+D54+E54</f>
        <v>19958.900000000001</v>
      </c>
    </row>
    <row r="55" spans="1:6" x14ac:dyDescent="0.25">
      <c r="A55" s="7">
        <v>2019</v>
      </c>
      <c r="B55" s="13">
        <f>4669.9+304.9</f>
        <v>4974.7999999999993</v>
      </c>
      <c r="C55" s="14">
        <f>4362.7+346.4</f>
        <v>4709.0999999999995</v>
      </c>
      <c r="D55" s="15">
        <f>4883.3+363.1</f>
        <v>5246.4000000000005</v>
      </c>
      <c r="E55" s="15">
        <f>4884.6+382.8</f>
        <v>5267.4000000000005</v>
      </c>
      <c r="F55" s="15">
        <f>B55+C55+D55+E55</f>
        <v>20197.7</v>
      </c>
    </row>
    <row r="56" spans="1:6" ht="30" customHeight="1" x14ac:dyDescent="0.25">
      <c r="A56" s="9" t="s">
        <v>192</v>
      </c>
      <c r="B56" s="13"/>
      <c r="C56" s="14"/>
      <c r="D56" s="13"/>
      <c r="E56" s="16"/>
      <c r="F56" s="14"/>
    </row>
    <row r="57" spans="1:6" x14ac:dyDescent="0.25">
      <c r="A57" s="7">
        <v>2009</v>
      </c>
      <c r="B57" s="13">
        <v>679.9</v>
      </c>
      <c r="C57" s="14">
        <v>676</v>
      </c>
      <c r="D57" s="15">
        <v>691.3</v>
      </c>
      <c r="E57" s="15">
        <v>790.4</v>
      </c>
      <c r="F57" s="15" t="s">
        <v>193</v>
      </c>
    </row>
    <row r="58" spans="1:6" x14ac:dyDescent="0.25">
      <c r="A58" s="7">
        <v>2010</v>
      </c>
      <c r="B58" s="13">
        <v>653.9</v>
      </c>
      <c r="C58" s="14">
        <v>777.2</v>
      </c>
      <c r="D58" s="15">
        <v>821.7</v>
      </c>
      <c r="E58" s="15">
        <v>846.4</v>
      </c>
      <c r="F58" s="15" t="s">
        <v>194</v>
      </c>
    </row>
    <row r="59" spans="1:6" x14ac:dyDescent="0.25">
      <c r="A59" s="7">
        <v>2011</v>
      </c>
      <c r="B59" s="13">
        <v>689.1</v>
      </c>
      <c r="C59" s="14">
        <v>752.3</v>
      </c>
      <c r="D59" s="15">
        <v>760.7</v>
      </c>
      <c r="E59" s="15">
        <v>835.5</v>
      </c>
      <c r="F59" s="15" t="s">
        <v>195</v>
      </c>
    </row>
    <row r="60" spans="1:6" x14ac:dyDescent="0.25">
      <c r="A60" s="7">
        <v>2012</v>
      </c>
      <c r="B60" s="13" t="s">
        <v>196</v>
      </c>
      <c r="C60" s="14" t="s">
        <v>197</v>
      </c>
      <c r="D60" s="15" t="s">
        <v>198</v>
      </c>
      <c r="E60" s="15" t="s">
        <v>199</v>
      </c>
      <c r="F60" s="15" t="s">
        <v>200</v>
      </c>
    </row>
    <row r="61" spans="1:6" x14ac:dyDescent="0.25">
      <c r="A61" s="7">
        <v>2013</v>
      </c>
      <c r="B61" s="13" t="s">
        <v>201</v>
      </c>
      <c r="C61" s="14" t="s">
        <v>202</v>
      </c>
      <c r="D61" s="15" t="s">
        <v>203</v>
      </c>
      <c r="E61" s="15" t="s">
        <v>204</v>
      </c>
      <c r="F61" s="15" t="s">
        <v>205</v>
      </c>
    </row>
    <row r="62" spans="1:6" x14ac:dyDescent="0.25">
      <c r="A62" s="7">
        <v>2014</v>
      </c>
      <c r="B62" s="13" t="s">
        <v>206</v>
      </c>
      <c r="C62" s="14" t="s">
        <v>207</v>
      </c>
      <c r="D62" s="15" t="s">
        <v>208</v>
      </c>
      <c r="E62" s="15" t="s">
        <v>209</v>
      </c>
      <c r="F62" s="15" t="s">
        <v>210</v>
      </c>
    </row>
    <row r="63" spans="1:6" x14ac:dyDescent="0.25">
      <c r="A63" s="7">
        <v>2015</v>
      </c>
      <c r="B63" s="13" t="s">
        <v>211</v>
      </c>
      <c r="C63" s="14" t="s">
        <v>212</v>
      </c>
      <c r="D63" s="15" t="s">
        <v>213</v>
      </c>
      <c r="E63" s="15" t="s">
        <v>214</v>
      </c>
      <c r="F63" s="15" t="s">
        <v>215</v>
      </c>
    </row>
    <row r="64" spans="1:6" x14ac:dyDescent="0.25">
      <c r="A64" s="7">
        <v>2016</v>
      </c>
      <c r="B64" s="13">
        <v>587.79999999999995</v>
      </c>
      <c r="C64" s="14">
        <v>584.79999999999995</v>
      </c>
      <c r="D64" s="15">
        <v>589.20000000000005</v>
      </c>
      <c r="E64" s="15">
        <v>523.6</v>
      </c>
      <c r="F64" s="15" t="s">
        <v>216</v>
      </c>
    </row>
    <row r="65" spans="1:6" x14ac:dyDescent="0.25">
      <c r="A65" s="7">
        <v>2017</v>
      </c>
      <c r="B65" s="13">
        <v>609.1</v>
      </c>
      <c r="C65" s="14">
        <v>600</v>
      </c>
      <c r="D65" s="15">
        <v>588.5</v>
      </c>
      <c r="E65" s="15">
        <v>593.5</v>
      </c>
      <c r="F65" s="15" t="s">
        <v>217</v>
      </c>
    </row>
    <row r="66" spans="1:6" x14ac:dyDescent="0.25">
      <c r="A66" s="7">
        <v>2018</v>
      </c>
      <c r="B66" s="13">
        <v>673.2</v>
      </c>
      <c r="C66" s="14">
        <v>684.1</v>
      </c>
      <c r="D66" s="15">
        <v>632.4</v>
      </c>
      <c r="E66" s="15">
        <v>660.7</v>
      </c>
      <c r="F66" s="15">
        <f>B66+C66+D66+E66</f>
        <v>2650.4000000000005</v>
      </c>
    </row>
    <row r="67" spans="1:6" x14ac:dyDescent="0.25">
      <c r="A67" s="7">
        <v>2019</v>
      </c>
      <c r="B67" s="13">
        <v>666.6</v>
      </c>
      <c r="C67" s="14">
        <v>675.3</v>
      </c>
      <c r="D67" s="15">
        <v>666.8</v>
      </c>
      <c r="E67" s="15">
        <v>606.1</v>
      </c>
      <c r="F67" s="15">
        <f>B67+C67+D67+E67</f>
        <v>2614.8000000000002</v>
      </c>
    </row>
    <row r="68" spans="1:6" ht="30" customHeight="1" x14ac:dyDescent="0.25">
      <c r="A68" s="8" t="s">
        <v>218</v>
      </c>
      <c r="B68" s="13"/>
      <c r="C68" s="14"/>
      <c r="D68" s="15"/>
      <c r="E68" s="15"/>
      <c r="F68" s="15"/>
    </row>
    <row r="69" spans="1:6" x14ac:dyDescent="0.25">
      <c r="A69" s="7">
        <v>2009</v>
      </c>
      <c r="B69" s="13" t="s">
        <v>219</v>
      </c>
      <c r="C69" s="14" t="s">
        <v>220</v>
      </c>
      <c r="D69" s="15" t="s">
        <v>221</v>
      </c>
      <c r="E69" s="15" t="s">
        <v>222</v>
      </c>
      <c r="F69" s="15" t="s">
        <v>223</v>
      </c>
    </row>
    <row r="70" spans="1:6" x14ac:dyDescent="0.25">
      <c r="A70" s="7">
        <v>2010</v>
      </c>
      <c r="B70" s="13" t="s">
        <v>224</v>
      </c>
      <c r="C70" s="14" t="s">
        <v>225</v>
      </c>
      <c r="D70" s="15" t="s">
        <v>226</v>
      </c>
      <c r="E70" s="15" t="s">
        <v>227</v>
      </c>
      <c r="F70" s="15" t="s">
        <v>228</v>
      </c>
    </row>
    <row r="71" spans="1:6" x14ac:dyDescent="0.25">
      <c r="A71" s="7">
        <v>2011</v>
      </c>
      <c r="B71" s="13" t="s">
        <v>229</v>
      </c>
      <c r="C71" s="14" t="s">
        <v>230</v>
      </c>
      <c r="D71" s="15" t="s">
        <v>231</v>
      </c>
      <c r="E71" s="15" t="s">
        <v>232</v>
      </c>
      <c r="F71" s="15" t="s">
        <v>233</v>
      </c>
    </row>
    <row r="72" spans="1:6" x14ac:dyDescent="0.25">
      <c r="A72" s="7">
        <v>2012</v>
      </c>
      <c r="B72" s="13" t="s">
        <v>234</v>
      </c>
      <c r="C72" s="14" t="s">
        <v>235</v>
      </c>
      <c r="D72" s="15" t="s">
        <v>236</v>
      </c>
      <c r="E72" s="15" t="s">
        <v>237</v>
      </c>
      <c r="F72" s="15" t="s">
        <v>238</v>
      </c>
    </row>
    <row r="73" spans="1:6" x14ac:dyDescent="0.25">
      <c r="A73" s="7">
        <v>2013</v>
      </c>
      <c r="B73" s="13" t="s">
        <v>239</v>
      </c>
      <c r="C73" s="14" t="s">
        <v>240</v>
      </c>
      <c r="D73" s="15" t="s">
        <v>241</v>
      </c>
      <c r="E73" s="15" t="s">
        <v>242</v>
      </c>
      <c r="F73" s="15" t="s">
        <v>243</v>
      </c>
    </row>
    <row r="74" spans="1:6" x14ac:dyDescent="0.25">
      <c r="A74" s="7">
        <v>2014</v>
      </c>
      <c r="B74" s="13" t="s">
        <v>244</v>
      </c>
      <c r="C74" s="14" t="s">
        <v>245</v>
      </c>
      <c r="D74" s="15" t="s">
        <v>246</v>
      </c>
      <c r="E74" s="15" t="s">
        <v>247</v>
      </c>
      <c r="F74" s="15" t="s">
        <v>248</v>
      </c>
    </row>
    <row r="75" spans="1:6" x14ac:dyDescent="0.25">
      <c r="A75" s="7">
        <v>2015</v>
      </c>
      <c r="B75" s="13" t="s">
        <v>249</v>
      </c>
      <c r="C75" s="14" t="s">
        <v>250</v>
      </c>
      <c r="D75" s="15" t="s">
        <v>251</v>
      </c>
      <c r="E75" s="15" t="s">
        <v>252</v>
      </c>
      <c r="F75" s="15" t="s">
        <v>253</v>
      </c>
    </row>
    <row r="76" spans="1:6" x14ac:dyDescent="0.25">
      <c r="A76" s="7">
        <v>2016</v>
      </c>
      <c r="B76" s="13">
        <v>700.6</v>
      </c>
      <c r="C76" s="14">
        <v>844.1</v>
      </c>
      <c r="D76" s="15">
        <v>858.8</v>
      </c>
      <c r="E76" s="15" t="s">
        <v>254</v>
      </c>
      <c r="F76" s="15" t="s">
        <v>255</v>
      </c>
    </row>
    <row r="77" spans="1:6" x14ac:dyDescent="0.25">
      <c r="A77" s="7">
        <v>2017</v>
      </c>
      <c r="B77" s="13">
        <v>724.6</v>
      </c>
      <c r="C77" s="14">
        <v>725.8</v>
      </c>
      <c r="D77" s="15">
        <v>668.3</v>
      </c>
      <c r="E77" s="15">
        <v>930.7</v>
      </c>
      <c r="F77" s="15" t="s">
        <v>256</v>
      </c>
    </row>
    <row r="78" spans="1:6" x14ac:dyDescent="0.25">
      <c r="A78" s="7">
        <v>2018</v>
      </c>
      <c r="B78" s="13">
        <f>B91+B103</f>
        <v>733.4</v>
      </c>
      <c r="C78" s="14">
        <f>C91+C103</f>
        <v>783.59999999999991</v>
      </c>
      <c r="D78" s="14">
        <f t="shared" ref="D78:E79" si="2">D91+D103</f>
        <v>676.7</v>
      </c>
      <c r="E78" s="14">
        <f t="shared" si="2"/>
        <v>909.6</v>
      </c>
      <c r="F78" s="15">
        <f>B78+C78+D78+E78</f>
        <v>3103.2999999999997</v>
      </c>
    </row>
    <row r="79" spans="1:6" x14ac:dyDescent="0.25">
      <c r="A79" s="7">
        <v>2019</v>
      </c>
      <c r="B79" s="13">
        <f>B92+B104</f>
        <v>825.2</v>
      </c>
      <c r="C79" s="14">
        <f>C92+C104</f>
        <v>837.8</v>
      </c>
      <c r="D79" s="14">
        <f t="shared" si="2"/>
        <v>822.9</v>
      </c>
      <c r="E79" s="14">
        <f t="shared" si="2"/>
        <v>1145.1999999999998</v>
      </c>
      <c r="F79" s="15">
        <f>B79+C79+D79+E79</f>
        <v>3631.1</v>
      </c>
    </row>
    <row r="80" spans="1:6" ht="15" customHeight="1" x14ac:dyDescent="0.25">
      <c r="A80" s="7" t="s">
        <v>53</v>
      </c>
      <c r="B80" s="13"/>
      <c r="C80" s="14"/>
      <c r="D80" s="13"/>
      <c r="E80" s="16"/>
      <c r="F80" s="14"/>
    </row>
    <row r="81" spans="1:6" ht="15" customHeight="1" x14ac:dyDescent="0.25">
      <c r="A81" s="9" t="s">
        <v>146</v>
      </c>
      <c r="B81" s="13"/>
      <c r="C81" s="14"/>
      <c r="D81" s="13"/>
      <c r="E81" s="16"/>
      <c r="F81" s="14"/>
    </row>
    <row r="82" spans="1:6" x14ac:dyDescent="0.25">
      <c r="A82" s="7">
        <v>2009</v>
      </c>
      <c r="B82" s="13" t="s">
        <v>219</v>
      </c>
      <c r="C82" s="14" t="s">
        <v>220</v>
      </c>
      <c r="D82" s="15" t="s">
        <v>221</v>
      </c>
      <c r="E82" s="15" t="s">
        <v>222</v>
      </c>
      <c r="F82" s="15" t="s">
        <v>223</v>
      </c>
    </row>
    <row r="83" spans="1:6" x14ac:dyDescent="0.25">
      <c r="A83" s="7">
        <v>2010</v>
      </c>
      <c r="B83" s="13" t="s">
        <v>224</v>
      </c>
      <c r="C83" s="14" t="s">
        <v>225</v>
      </c>
      <c r="D83" s="15" t="s">
        <v>226</v>
      </c>
      <c r="E83" s="15" t="s">
        <v>227</v>
      </c>
      <c r="F83" s="15" t="s">
        <v>228</v>
      </c>
    </row>
    <row r="84" spans="1:6" x14ac:dyDescent="0.25">
      <c r="A84" s="7">
        <v>2011</v>
      </c>
      <c r="B84" s="13" t="s">
        <v>229</v>
      </c>
      <c r="C84" s="14" t="s">
        <v>230</v>
      </c>
      <c r="D84" s="15" t="s">
        <v>231</v>
      </c>
      <c r="E84" s="15" t="s">
        <v>232</v>
      </c>
      <c r="F84" s="15" t="s">
        <v>233</v>
      </c>
    </row>
    <row r="85" spans="1:6" x14ac:dyDescent="0.25">
      <c r="A85" s="7">
        <v>2012</v>
      </c>
      <c r="B85" s="13" t="s">
        <v>234</v>
      </c>
      <c r="C85" s="14" t="s">
        <v>235</v>
      </c>
      <c r="D85" s="15" t="s">
        <v>236</v>
      </c>
      <c r="E85" s="15" t="s">
        <v>237</v>
      </c>
      <c r="F85" s="15" t="s">
        <v>238</v>
      </c>
    </row>
    <row r="86" spans="1:6" x14ac:dyDescent="0.25">
      <c r="A86" s="7">
        <v>2013</v>
      </c>
      <c r="B86" s="13" t="s">
        <v>239</v>
      </c>
      <c r="C86" s="14" t="s">
        <v>240</v>
      </c>
      <c r="D86" s="15" t="s">
        <v>241</v>
      </c>
      <c r="E86" s="15" t="s">
        <v>242</v>
      </c>
      <c r="F86" s="15" t="s">
        <v>243</v>
      </c>
    </row>
    <row r="87" spans="1:6" x14ac:dyDescent="0.25">
      <c r="A87" s="7">
        <v>2014</v>
      </c>
      <c r="B87" s="13" t="s">
        <v>244</v>
      </c>
      <c r="C87" s="14" t="s">
        <v>245</v>
      </c>
      <c r="D87" s="15" t="s">
        <v>246</v>
      </c>
      <c r="E87" s="15" t="s">
        <v>247</v>
      </c>
      <c r="F87" s="15" t="s">
        <v>248</v>
      </c>
    </row>
    <row r="88" spans="1:6" x14ac:dyDescent="0.25">
      <c r="A88" s="7">
        <v>2015</v>
      </c>
      <c r="B88" s="13" t="s">
        <v>257</v>
      </c>
      <c r="C88" s="14" t="s">
        <v>258</v>
      </c>
      <c r="D88" s="15" t="s">
        <v>259</v>
      </c>
      <c r="E88" s="15" t="s">
        <v>260</v>
      </c>
      <c r="F88" s="15" t="s">
        <v>261</v>
      </c>
    </row>
    <row r="89" spans="1:6" x14ac:dyDescent="0.25">
      <c r="A89" s="7">
        <v>2016</v>
      </c>
      <c r="B89" s="13">
        <v>527.1</v>
      </c>
      <c r="C89" s="14">
        <v>619.5</v>
      </c>
      <c r="D89" s="15">
        <v>537.6</v>
      </c>
      <c r="E89" s="15">
        <v>893.3</v>
      </c>
      <c r="F89" s="15" t="s">
        <v>262</v>
      </c>
    </row>
    <row r="90" spans="1:6" x14ac:dyDescent="0.25">
      <c r="A90" s="7">
        <v>2017</v>
      </c>
      <c r="B90" s="13">
        <v>563.6</v>
      </c>
      <c r="C90" s="14">
        <v>512.5</v>
      </c>
      <c r="D90" s="15">
        <v>486.4</v>
      </c>
      <c r="E90" s="15">
        <v>697.3</v>
      </c>
      <c r="F90" s="15" t="s">
        <v>263</v>
      </c>
    </row>
    <row r="91" spans="1:6" x14ac:dyDescent="0.25">
      <c r="A91" s="7">
        <v>2018</v>
      </c>
      <c r="B91" s="13">
        <v>574.4</v>
      </c>
      <c r="C91" s="14">
        <v>619.4</v>
      </c>
      <c r="D91" s="15">
        <v>503.5</v>
      </c>
      <c r="E91" s="15">
        <v>728.5</v>
      </c>
      <c r="F91" s="15">
        <f>B91+C91+D91+E91</f>
        <v>2425.8000000000002</v>
      </c>
    </row>
    <row r="92" spans="1:6" x14ac:dyDescent="0.25">
      <c r="A92" s="7">
        <v>2019</v>
      </c>
      <c r="B92" s="13">
        <v>620.20000000000005</v>
      </c>
      <c r="C92" s="14">
        <v>613.6</v>
      </c>
      <c r="D92" s="15">
        <v>567.5</v>
      </c>
      <c r="E92" s="15">
        <v>825.3</v>
      </c>
      <c r="F92" s="15">
        <f>B92+C92+D92+E92</f>
        <v>2626.6000000000004</v>
      </c>
    </row>
    <row r="93" spans="1:6" ht="30" customHeight="1" x14ac:dyDescent="0.25">
      <c r="A93" s="9" t="s">
        <v>264</v>
      </c>
      <c r="B93" s="13"/>
      <c r="C93" s="14"/>
      <c r="D93" s="13"/>
      <c r="E93" s="16"/>
      <c r="F93" s="14"/>
    </row>
    <row r="94" spans="1:6" x14ac:dyDescent="0.25">
      <c r="A94" s="7">
        <v>2009</v>
      </c>
      <c r="B94" s="17" t="s">
        <v>265</v>
      </c>
      <c r="C94" s="18" t="s">
        <v>265</v>
      </c>
      <c r="D94" s="19" t="s">
        <v>265</v>
      </c>
      <c r="E94" s="19" t="s">
        <v>265</v>
      </c>
      <c r="F94" s="19" t="s">
        <v>265</v>
      </c>
    </row>
    <row r="95" spans="1:6" x14ac:dyDescent="0.25">
      <c r="A95" s="7">
        <v>2010</v>
      </c>
      <c r="B95" s="17" t="s">
        <v>265</v>
      </c>
      <c r="C95" s="18" t="s">
        <v>265</v>
      </c>
      <c r="D95" s="19" t="s">
        <v>265</v>
      </c>
      <c r="E95" s="19" t="s">
        <v>265</v>
      </c>
      <c r="F95" s="19" t="s">
        <v>265</v>
      </c>
    </row>
    <row r="96" spans="1:6" x14ac:dyDescent="0.25">
      <c r="A96" s="7">
        <v>2011</v>
      </c>
      <c r="B96" s="17" t="s">
        <v>265</v>
      </c>
      <c r="C96" s="18" t="s">
        <v>265</v>
      </c>
      <c r="D96" s="19" t="s">
        <v>265</v>
      </c>
      <c r="E96" s="19" t="s">
        <v>265</v>
      </c>
      <c r="F96" s="19" t="s">
        <v>265</v>
      </c>
    </row>
    <row r="97" spans="1:6" x14ac:dyDescent="0.25">
      <c r="A97" s="7">
        <v>2012</v>
      </c>
      <c r="B97" s="17" t="s">
        <v>265</v>
      </c>
      <c r="C97" s="18" t="s">
        <v>265</v>
      </c>
      <c r="D97" s="19" t="s">
        <v>265</v>
      </c>
      <c r="E97" s="19" t="s">
        <v>265</v>
      </c>
      <c r="F97" s="19" t="s">
        <v>265</v>
      </c>
    </row>
    <row r="98" spans="1:6" x14ac:dyDescent="0.25">
      <c r="A98" s="7">
        <v>2013</v>
      </c>
      <c r="B98" s="17" t="s">
        <v>265</v>
      </c>
      <c r="C98" s="18" t="s">
        <v>265</v>
      </c>
      <c r="D98" s="19" t="s">
        <v>265</v>
      </c>
      <c r="E98" s="19" t="s">
        <v>265</v>
      </c>
      <c r="F98" s="19" t="s">
        <v>265</v>
      </c>
    </row>
    <row r="99" spans="1:6" x14ac:dyDescent="0.25">
      <c r="A99" s="7">
        <v>2014</v>
      </c>
      <c r="B99" s="17" t="s">
        <v>265</v>
      </c>
      <c r="C99" s="18" t="s">
        <v>265</v>
      </c>
      <c r="D99" s="19" t="s">
        <v>265</v>
      </c>
      <c r="E99" s="19" t="s">
        <v>265</v>
      </c>
      <c r="F99" s="19" t="s">
        <v>265</v>
      </c>
    </row>
    <row r="100" spans="1:6" x14ac:dyDescent="0.25">
      <c r="A100" s="7">
        <v>2015</v>
      </c>
      <c r="B100" s="13" t="s">
        <v>266</v>
      </c>
      <c r="C100" s="14" t="s">
        <v>267</v>
      </c>
      <c r="D100" s="15" t="s">
        <v>268</v>
      </c>
      <c r="E100" s="15" t="s">
        <v>269</v>
      </c>
      <c r="F100" s="15" t="s">
        <v>270</v>
      </c>
    </row>
    <row r="101" spans="1:6" x14ac:dyDescent="0.25">
      <c r="A101" s="7">
        <v>2016</v>
      </c>
      <c r="B101" s="13">
        <v>173.5</v>
      </c>
      <c r="C101" s="14">
        <v>224.6</v>
      </c>
      <c r="D101" s="15">
        <v>321.2</v>
      </c>
      <c r="E101" s="15">
        <v>233</v>
      </c>
      <c r="F101" s="15">
        <v>952.3</v>
      </c>
    </row>
    <row r="102" spans="1:6" x14ac:dyDescent="0.25">
      <c r="A102" s="7">
        <v>2017</v>
      </c>
      <c r="B102" s="13">
        <v>161</v>
      </c>
      <c r="C102" s="14">
        <v>213.3</v>
      </c>
      <c r="D102" s="15">
        <v>181.9</v>
      </c>
      <c r="E102" s="15">
        <v>233.4</v>
      </c>
      <c r="F102" s="15">
        <v>789.6</v>
      </c>
    </row>
    <row r="103" spans="1:6" x14ac:dyDescent="0.25">
      <c r="A103" s="7">
        <v>2018</v>
      </c>
      <c r="B103" s="13">
        <v>159</v>
      </c>
      <c r="C103" s="14">
        <v>164.2</v>
      </c>
      <c r="D103" s="15">
        <v>173.2</v>
      </c>
      <c r="E103" s="15">
        <v>181.1</v>
      </c>
      <c r="F103" s="15">
        <f>B103+C103+D103+E103</f>
        <v>677.5</v>
      </c>
    </row>
    <row r="104" spans="1:6" x14ac:dyDescent="0.25">
      <c r="A104" s="7">
        <v>2019</v>
      </c>
      <c r="B104" s="13">
        <v>205</v>
      </c>
      <c r="C104" s="14">
        <v>224.2</v>
      </c>
      <c r="D104" s="15">
        <v>255.4</v>
      </c>
      <c r="E104" s="15">
        <v>319.89999999999998</v>
      </c>
      <c r="F104" s="15">
        <f>B104+C104+D104+E104</f>
        <v>1004.5</v>
      </c>
    </row>
    <row r="105" spans="1:6" ht="30" customHeight="1" x14ac:dyDescent="0.25">
      <c r="A105" s="8" t="s">
        <v>271</v>
      </c>
      <c r="B105" s="13"/>
      <c r="C105" s="14"/>
      <c r="D105" s="15"/>
      <c r="E105" s="15"/>
      <c r="F105" s="15"/>
    </row>
    <row r="106" spans="1:6" x14ac:dyDescent="0.25">
      <c r="A106" s="7">
        <v>2009</v>
      </c>
      <c r="B106" s="13" t="s">
        <v>272</v>
      </c>
      <c r="C106" s="14" t="s">
        <v>273</v>
      </c>
      <c r="D106" s="15" t="s">
        <v>274</v>
      </c>
      <c r="E106" s="15" t="s">
        <v>275</v>
      </c>
      <c r="F106" s="15" t="s">
        <v>276</v>
      </c>
    </row>
    <row r="107" spans="1:6" x14ac:dyDescent="0.25">
      <c r="A107" s="7">
        <v>2010</v>
      </c>
      <c r="B107" s="13" t="s">
        <v>277</v>
      </c>
      <c r="C107" s="14" t="s">
        <v>278</v>
      </c>
      <c r="D107" s="15" t="s">
        <v>279</v>
      </c>
      <c r="E107" s="15" t="s">
        <v>280</v>
      </c>
      <c r="F107" s="15" t="s">
        <v>281</v>
      </c>
    </row>
    <row r="108" spans="1:6" x14ac:dyDescent="0.25">
      <c r="A108" s="7">
        <v>2011</v>
      </c>
      <c r="B108" s="13" t="s">
        <v>282</v>
      </c>
      <c r="C108" s="14" t="s">
        <v>283</v>
      </c>
      <c r="D108" s="15" t="s">
        <v>284</v>
      </c>
      <c r="E108" s="15" t="s">
        <v>285</v>
      </c>
      <c r="F108" s="15" t="s">
        <v>286</v>
      </c>
    </row>
    <row r="109" spans="1:6" x14ac:dyDescent="0.25">
      <c r="A109" s="7">
        <v>2012</v>
      </c>
      <c r="B109" s="13" t="s">
        <v>287</v>
      </c>
      <c r="C109" s="14" t="s">
        <v>288</v>
      </c>
      <c r="D109" s="15" t="s">
        <v>289</v>
      </c>
      <c r="E109" s="15" t="s">
        <v>290</v>
      </c>
      <c r="F109" s="15" t="s">
        <v>291</v>
      </c>
    </row>
    <row r="110" spans="1:6" x14ac:dyDescent="0.25">
      <c r="A110" s="7">
        <v>2013</v>
      </c>
      <c r="B110" s="13" t="s">
        <v>292</v>
      </c>
      <c r="C110" s="14" t="s">
        <v>293</v>
      </c>
      <c r="D110" s="15" t="s">
        <v>294</v>
      </c>
      <c r="E110" s="15" t="s">
        <v>295</v>
      </c>
      <c r="F110" s="15" t="s">
        <v>296</v>
      </c>
    </row>
    <row r="111" spans="1:6" x14ac:dyDescent="0.25">
      <c r="A111" s="7">
        <v>2014</v>
      </c>
      <c r="B111" s="13" t="s">
        <v>297</v>
      </c>
      <c r="C111" s="14" t="s">
        <v>298</v>
      </c>
      <c r="D111" s="15" t="s">
        <v>299</v>
      </c>
      <c r="E111" s="15" t="s">
        <v>300</v>
      </c>
      <c r="F111" s="15" t="s">
        <v>301</v>
      </c>
    </row>
    <row r="112" spans="1:6" x14ac:dyDescent="0.25">
      <c r="A112" s="7">
        <v>2015</v>
      </c>
      <c r="B112" s="13" t="s">
        <v>302</v>
      </c>
      <c r="C112" s="14" t="s">
        <v>303</v>
      </c>
      <c r="D112" s="15" t="s">
        <v>304</v>
      </c>
      <c r="E112" s="15" t="s">
        <v>305</v>
      </c>
      <c r="F112" s="15" t="s">
        <v>306</v>
      </c>
    </row>
    <row r="113" spans="1:6" x14ac:dyDescent="0.25">
      <c r="A113" s="7">
        <v>2016</v>
      </c>
      <c r="B113" s="13" t="s">
        <v>307</v>
      </c>
      <c r="C113" s="14" t="s">
        <v>308</v>
      </c>
      <c r="D113" s="15" t="s">
        <v>309</v>
      </c>
      <c r="E113" s="15" t="s">
        <v>310</v>
      </c>
      <c r="F113" s="15" t="s">
        <v>311</v>
      </c>
    </row>
    <row r="114" spans="1:6" x14ac:dyDescent="0.25">
      <c r="A114" s="7">
        <v>2017</v>
      </c>
      <c r="B114" s="13" t="s">
        <v>312</v>
      </c>
      <c r="C114" s="14" t="s">
        <v>313</v>
      </c>
      <c r="D114" s="15" t="s">
        <v>314</v>
      </c>
      <c r="E114" s="15" t="s">
        <v>315</v>
      </c>
      <c r="F114" s="15" t="s">
        <v>316</v>
      </c>
    </row>
    <row r="115" spans="1:6" x14ac:dyDescent="0.25">
      <c r="A115" s="7">
        <v>2018</v>
      </c>
      <c r="B115" s="23">
        <v>8629.9</v>
      </c>
      <c r="C115" s="14">
        <v>10145.799999999999</v>
      </c>
      <c r="D115" s="15">
        <v>13427.7</v>
      </c>
      <c r="E115" s="15">
        <v>12444.1</v>
      </c>
      <c r="F115" s="14">
        <f>B115+C115+D115+E115</f>
        <v>44647.5</v>
      </c>
    </row>
    <row r="116" spans="1:6" ht="15.75" thickBot="1" x14ac:dyDescent="0.3">
      <c r="A116" s="10">
        <v>2019</v>
      </c>
      <c r="B116" s="20">
        <v>9460.2000000000007</v>
      </c>
      <c r="C116" s="21">
        <v>11347.3</v>
      </c>
      <c r="D116" s="22">
        <v>14991.3</v>
      </c>
      <c r="E116" s="22">
        <v>14094.4</v>
      </c>
      <c r="F116" s="21">
        <f>B116+C116+D116+E116</f>
        <v>49893.200000000004</v>
      </c>
    </row>
    <row r="117" spans="1:6" ht="15.75" thickTop="1" x14ac:dyDescent="0.25">
      <c r="A117" s="12"/>
      <c r="B117" s="11"/>
      <c r="C117" s="11"/>
      <c r="D117" s="11"/>
      <c r="E117" s="11"/>
      <c r="F117" s="11"/>
    </row>
    <row r="118" spans="1:6" ht="30" customHeight="1" x14ac:dyDescent="0.25">
      <c r="A118" s="26" t="s">
        <v>317</v>
      </c>
      <c r="B118" s="26"/>
      <c r="C118" s="26"/>
      <c r="D118" s="26"/>
      <c r="E118" s="26"/>
      <c r="F118" s="26"/>
    </row>
  </sheetData>
  <mergeCells count="3">
    <mergeCell ref="A1:F1"/>
    <mergeCell ref="A3:F3"/>
    <mergeCell ref="A118:F118"/>
  </mergeCells>
  <pageMargins left="0" right="0" top="0" bottom="0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ВВП по источникам доходов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2021-01-13T13:15:01Z</dcterms:modified>
</cp:coreProperties>
</file>